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对账!$A$1:$G$6</definedName>
  </definedNames>
  <calcPr calcId="144525"/>
</workbook>
</file>

<file path=xl/sharedStrings.xml><?xml version="1.0" encoding="utf-8"?>
<sst xmlns="http://schemas.openxmlformats.org/spreadsheetml/2006/main" count="388" uniqueCount="157">
  <si>
    <t>去哪儿网酒店预付对账单</t>
  </si>
  <si>
    <t>供应商名称：</t>
  </si>
  <si>
    <t>趣悠游</t>
  </si>
  <si>
    <t>结算周期：</t>
  </si>
  <si>
    <t>2021-11-08至2021-11-14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</si>
  <si>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</si>
  <si>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</si>
  <si>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</si>
  <si>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</si>
  <si>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</si>
  <si>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</si>
  <si>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</si>
  <si>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</si>
  <si>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</si>
  <si>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</si>
  <si>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</si>
  <si>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</si>
  <si>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</si>
  <si>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</si>
  <si>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</si>
  <si>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¥4,128.00</t>
  </si>
  <si>
    <t>¥3,422.00</t>
  </si>
  <si>
    <t>¥69.00</t>
  </si>
  <si>
    <t>¥637.00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</si>
  <si>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</si>
  <si>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</si>
  <si>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</si>
  <si>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</si>
  <si>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</si>
  <si>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</si>
  <si>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</si>
  <si>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</si>
  <si>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</si>
  <si>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</si>
  <si>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</si>
  <si>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</si>
  <si>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</si>
  <si>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</si>
  <si>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</si>
  <si>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</si>
  <si>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</si>
  <si>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</si>
  <si>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</si>
  <si>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</si>
  <si>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</si>
  <si>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</si>
  <si>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</si>
  <si>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</si>
  <si>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</si>
  <si>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</si>
  <si>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</si>
  <si>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</si>
  <si>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</si>
  <si>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</si>
  <si>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</si>
  <si>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</si>
  <si>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</si>
  <si>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</si>
  <si>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</si>
  <si>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</si>
  <si>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</si>
  <si>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</si>
  <si>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</si>
  <si>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</si>
  <si>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</si>
  <si>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</si>
  <si>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</si>
  <si>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</si>
  <si>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</si>
  <si>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</si>
  <si>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702810701470</t>
  </si>
  <si>
    <t>2293377</t>
  </si>
  <si>
    <t>酒店预付</t>
  </si>
  <si>
    <t>否</t>
  </si>
  <si>
    <t>普通</t>
  </si>
  <si>
    <t>230698169</t>
  </si>
  <si>
    <t>台中林酒店</t>
  </si>
  <si>
    <t>1626188</t>
  </si>
  <si>
    <t>WANG/NAI YING</t>
  </si>
  <si>
    <t>2021-11-08</t>
  </si>
  <si>
    <t>2022-01-01</t>
  </si>
  <si>
    <t>2022-01-02</t>
  </si>
  <si>
    <t>¥1,524.00</t>
  </si>
  <si>
    <t>Deluxe Twin</t>
  </si>
  <si>
    <t>WEBSITE</t>
  </si>
  <si>
    <t>702810872566</t>
  </si>
  <si>
    <t>2293425</t>
  </si>
  <si>
    <t>2021-11-08 19:35:14</t>
  </si>
  <si>
    <t>702813381386</t>
  </si>
  <si>
    <t>2296916</t>
  </si>
  <si>
    <t>221852783</t>
  </si>
  <si>
    <t>香港弥敦酒店</t>
  </si>
  <si>
    <t>WONG/TZEMING</t>
  </si>
  <si>
    <t>2021-11-11</t>
  </si>
  <si>
    <t>2021-11-12</t>
  </si>
  <si>
    <t>¥374.00</t>
  </si>
  <si>
    <t>2021-11-11 18:18:09</t>
  </si>
  <si>
    <t>Smart Double room</t>
  </si>
  <si>
    <t>702813232665</t>
  </si>
  <si>
    <t>2296520</t>
  </si>
  <si>
    <t>LAU/CHISHING</t>
  </si>
  <si>
    <t>¥35.00</t>
  </si>
  <si>
    <t>¥339.00</t>
  </si>
  <si>
    <t>702814944761</t>
  </si>
  <si>
    <t>2297974</t>
  </si>
  <si>
    <t>197323640</t>
  </si>
  <si>
    <t>曼谷暹罗美居酒店</t>
  </si>
  <si>
    <t>SUN/XIAOLIANG|XIA/ZHIYING</t>
  </si>
  <si>
    <t>2021-11-13</t>
  </si>
  <si>
    <t>¥332.00</t>
  </si>
  <si>
    <t>¥34.00</t>
  </si>
  <si>
    <t>¥298.00</t>
  </si>
  <si>
    <t>superior twin room</t>
  </si>
  <si>
    <t>合计</t>
  </si>
  <si>
    <t/>
  </si>
  <si>
    <t>¥706.00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</si>
  <si>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</si>
  <si>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</si>
  <si>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</si>
  <si>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</si>
  <si>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</si>
  <si>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</si>
  <si>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</si>
  <si>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</si>
  <si>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</si>
  <si>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A211116101911481</t>
  </si>
  <si>
    <r>
      <t>总计：</t>
    </r>
    <r>
      <rPr>
        <sz val="10"/>
        <rFont val="Arial"/>
        <charset val="134"/>
      </rPr>
      <t>637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</si>
  <si>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</si>
  <si>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</si>
  <si>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</si>
  <si>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</si>
  <si>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</si>
  <si>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</si>
  <si>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</si>
  <si>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</si>
  <si>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</si>
  <si>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</si>
  <si>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</si>
  <si>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</si>
  <si>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</si>
  <si>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</si>
  <si>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</si>
  <si>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</si>
  <si>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LAU CHISHING</t>
  </si>
  <si>
    <t>退房日周结</t>
  </si>
  <si>
    <t>339.00</t>
  </si>
  <si>
    <t>RMB</t>
  </si>
  <si>
    <t>0</t>
  </si>
  <si>
    <t>0.00</t>
  </si>
  <si>
    <t>趣悠游国际直连</t>
  </si>
  <si>
    <t>2021-11-11 13:10:59</t>
  </si>
  <si>
    <t>广州汇登信息科技有限公司</t>
  </si>
  <si>
    <t>直连</t>
  </si>
  <si>
    <t>曼谷暹罗美爵酒店</t>
  </si>
  <si>
    <t>SUN XIAOLIANG,XIA ZHIYING</t>
  </si>
  <si>
    <t>298.00</t>
  </si>
  <si>
    <t>2021-11-12 17:08:10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</si>
</sst>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13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16" borderId="15" applyNumberFormat="0" applyFon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82</v>
      </c>
      <c r="T2" s="7"/>
      <c r="U2" s="11" t="s">
        <v>19</v>
      </c>
      <c r="V2" s="11" t="s">
        <v>19</v>
      </c>
      <c r="W2" s="12" t="s">
        <v>19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83</v>
      </c>
      <c r="AF2" t="s">
        <v>84</v>
      </c>
      <c r="AG2" t="s">
        <v>73</v>
      </c>
      <c r="AH2" t="s">
        <v>19</v>
      </c>
    </row>
    <row r="3" ht="14.25" customHeight="1" spans="1:34">
      <c r="A3" s="6" t="s">
        <v>85</v>
      </c>
      <c r="B3" s="6" t="s">
        <v>86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75</v>
      </c>
      <c r="H3" s="7" t="s">
        <v>76</v>
      </c>
      <c r="I3" s="7" t="s">
        <v>77</v>
      </c>
      <c r="J3" s="7" t="s">
        <v>2</v>
      </c>
      <c r="K3" s="7" t="s">
        <v>78</v>
      </c>
      <c r="L3" s="7">
        <v>1</v>
      </c>
      <c r="M3" s="7">
        <v>1</v>
      </c>
      <c r="N3" s="7" t="s">
        <v>79</v>
      </c>
      <c r="O3" s="7" t="s">
        <v>80</v>
      </c>
      <c r="P3" s="7" t="s">
        <v>81</v>
      </c>
      <c r="Q3" s="7"/>
      <c r="R3" s="11" t="s">
        <v>82</v>
      </c>
      <c r="S3" s="12" t="s">
        <v>82</v>
      </c>
      <c r="T3" s="7" t="s">
        <v>87</v>
      </c>
      <c r="U3" s="11" t="s">
        <v>19</v>
      </c>
      <c r="V3" s="11" t="s">
        <v>19</v>
      </c>
      <c r="W3" s="12" t="s">
        <v>19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83</v>
      </c>
      <c r="AF3" t="s">
        <v>84</v>
      </c>
      <c r="AG3" t="s">
        <v>73</v>
      </c>
      <c r="AH3" t="s">
        <v>19</v>
      </c>
    </row>
    <row r="4" ht="14.25" customHeight="1" spans="1:34">
      <c r="A4" s="6" t="s">
        <v>88</v>
      </c>
      <c r="B4" s="6" t="s">
        <v>89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90</v>
      </c>
      <c r="H4" s="7" t="s">
        <v>91</v>
      </c>
      <c r="I4" s="7" t="s">
        <v>77</v>
      </c>
      <c r="J4" s="7" t="s">
        <v>2</v>
      </c>
      <c r="K4" s="7" t="s">
        <v>92</v>
      </c>
      <c r="L4" s="7">
        <v>1</v>
      </c>
      <c r="M4" s="7">
        <v>1</v>
      </c>
      <c r="N4" s="7" t="s">
        <v>93</v>
      </c>
      <c r="O4" s="7" t="s">
        <v>93</v>
      </c>
      <c r="P4" s="7" t="s">
        <v>94</v>
      </c>
      <c r="Q4" s="7"/>
      <c r="R4" s="11" t="s">
        <v>95</v>
      </c>
      <c r="S4" s="12" t="s">
        <v>95</v>
      </c>
      <c r="T4" s="7" t="s">
        <v>96</v>
      </c>
      <c r="U4" s="11" t="s">
        <v>19</v>
      </c>
      <c r="V4" s="11" t="s">
        <v>19</v>
      </c>
      <c r="W4" s="12" t="s">
        <v>19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19</v>
      </c>
      <c r="AD4" t="s">
        <v>6</v>
      </c>
      <c r="AE4" t="s">
        <v>97</v>
      </c>
      <c r="AF4" t="s">
        <v>84</v>
      </c>
      <c r="AG4" t="s">
        <v>73</v>
      </c>
      <c r="AH4" t="s">
        <v>19</v>
      </c>
    </row>
    <row r="5" ht="14.25" customHeight="1" spans="1:34">
      <c r="A5" s="6" t="s">
        <v>98</v>
      </c>
      <c r="B5" s="6" t="s">
        <v>99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90</v>
      </c>
      <c r="H5" s="7" t="s">
        <v>91</v>
      </c>
      <c r="I5" s="7" t="s">
        <v>77</v>
      </c>
      <c r="J5" s="7" t="s">
        <v>2</v>
      </c>
      <c r="K5" s="7" t="s">
        <v>100</v>
      </c>
      <c r="L5" s="7">
        <v>1</v>
      </c>
      <c r="M5" s="7">
        <v>1</v>
      </c>
      <c r="N5" s="7" t="s">
        <v>93</v>
      </c>
      <c r="O5" s="7" t="s">
        <v>93</v>
      </c>
      <c r="P5" s="7" t="s">
        <v>94</v>
      </c>
      <c r="Q5" s="7"/>
      <c r="R5" s="11" t="s">
        <v>95</v>
      </c>
      <c r="S5" s="12" t="s">
        <v>19</v>
      </c>
      <c r="T5" s="7"/>
      <c r="U5" s="11" t="s">
        <v>19</v>
      </c>
      <c r="V5" s="11" t="s">
        <v>95</v>
      </c>
      <c r="W5" s="12" t="s">
        <v>101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102</v>
      </c>
      <c r="AD5" t="s">
        <v>6</v>
      </c>
      <c r="AE5" t="s">
        <v>97</v>
      </c>
      <c r="AF5" t="s">
        <v>84</v>
      </c>
      <c r="AG5" t="s">
        <v>73</v>
      </c>
      <c r="AH5" t="s">
        <v>19</v>
      </c>
    </row>
    <row r="6" ht="14.25" customHeight="1" spans="1:34">
      <c r="A6" s="6" t="s">
        <v>103</v>
      </c>
      <c r="B6" s="6" t="s">
        <v>104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105</v>
      </c>
      <c r="H6" s="7" t="s">
        <v>106</v>
      </c>
      <c r="I6" s="7" t="s">
        <v>77</v>
      </c>
      <c r="J6" s="7" t="s">
        <v>2</v>
      </c>
      <c r="K6" s="7" t="s">
        <v>107</v>
      </c>
      <c r="L6" s="7">
        <v>1</v>
      </c>
      <c r="M6" s="7">
        <v>1</v>
      </c>
      <c r="N6" s="7" t="s">
        <v>94</v>
      </c>
      <c r="O6" s="7" t="s">
        <v>94</v>
      </c>
      <c r="P6" s="7" t="s">
        <v>108</v>
      </c>
      <c r="Q6" s="7"/>
      <c r="R6" s="11" t="s">
        <v>109</v>
      </c>
      <c r="S6" s="12" t="s">
        <v>19</v>
      </c>
      <c r="T6" s="7"/>
      <c r="U6" s="11" t="s">
        <v>19</v>
      </c>
      <c r="V6" s="11" t="s">
        <v>109</v>
      </c>
      <c r="W6" s="12" t="s">
        <v>110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111</v>
      </c>
      <c r="AD6" t="s">
        <v>6</v>
      </c>
      <c r="AE6" t="s">
        <v>112</v>
      </c>
      <c r="AF6" t="s">
        <v>84</v>
      </c>
      <c r="AG6" t="s">
        <v>73</v>
      </c>
      <c r="AH6" t="s">
        <v>19</v>
      </c>
    </row>
    <row r="7" customHeight="1" spans="1:32">
      <c r="A7" s="10" t="s">
        <v>113</v>
      </c>
      <c r="B7" s="10"/>
      <c r="C7" s="10" t="s">
        <v>114</v>
      </c>
      <c r="D7" s="10"/>
      <c r="E7" s="10"/>
      <c r="F7" s="10"/>
      <c r="G7" s="10" t="s">
        <v>114</v>
      </c>
      <c r="H7" s="10" t="s">
        <v>114</v>
      </c>
      <c r="I7" s="10" t="s">
        <v>114</v>
      </c>
      <c r="J7" s="10" t="s">
        <v>114</v>
      </c>
      <c r="K7" s="10" t="s">
        <v>114</v>
      </c>
      <c r="L7" s="10" t="s">
        <v>114</v>
      </c>
      <c r="M7" s="10" t="s">
        <v>114</v>
      </c>
      <c r="N7" s="10" t="s">
        <v>114</v>
      </c>
      <c r="O7" s="10" t="s">
        <v>114</v>
      </c>
      <c r="P7" s="10" t="s">
        <v>114</v>
      </c>
      <c r="Q7" s="10"/>
      <c r="R7" s="13" t="s">
        <v>20</v>
      </c>
      <c r="S7" s="13" t="s">
        <v>21</v>
      </c>
      <c r="T7" s="10" t="s">
        <v>114</v>
      </c>
      <c r="U7" s="13"/>
      <c r="V7" s="13" t="s">
        <v>115</v>
      </c>
      <c r="W7" s="13" t="s">
        <v>22</v>
      </c>
      <c r="X7" s="13"/>
      <c r="Y7" s="13"/>
      <c r="Z7" s="13"/>
      <c r="AA7" s="10"/>
      <c r="AB7" s="13"/>
      <c r="AC7" s="10"/>
      <c r="AD7" s="10" t="s">
        <v>114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116</v>
      </c>
      <c r="B1" s="4" t="s">
        <v>117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118</v>
      </c>
      <c r="H1" s="4" t="s">
        <v>119</v>
      </c>
      <c r="I1" s="4" t="s">
        <v>13</v>
      </c>
      <c r="J1" s="4" t="s">
        <v>17</v>
      </c>
      <c r="K1" s="4" t="s">
        <v>18</v>
      </c>
      <c r="L1" s="9" t="s">
        <v>120</v>
      </c>
      <c r="M1" s="4" t="s">
        <v>121</v>
      </c>
      <c r="N1" s="4" t="s">
        <v>122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123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"/>
  <sheetViews>
    <sheetView tabSelected="1" workbookViewId="0">
      <selection activeCell="G28" sqref="G28"/>
    </sheetView>
  </sheetViews>
  <sheetFormatPr defaultColWidth="9.14285714285714" defaultRowHeight="15" customHeight="1"/>
  <cols>
    <col min="1" max="1" width="14.7142857142857" customWidth="1"/>
    <col min="2" max="3" width="12.1428571428571" customWidth="1"/>
    <col min="4" max="4" width="13.2857142857143" style="3" customWidth="1"/>
  </cols>
  <sheetData>
    <row r="1" customHeight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124</v>
      </c>
    </row>
    <row r="2" hidden="1" customHeight="1" spans="1:9">
      <c r="A2" s="6" t="s">
        <v>70</v>
      </c>
      <c r="B2" s="7" t="s">
        <v>80</v>
      </c>
      <c r="C2" s="7" t="s">
        <v>81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VLOOKUP(A2,HOP!A:T,20,0)</f>
        <v>#N/A</v>
      </c>
    </row>
    <row r="3" hidden="1" customHeight="1" spans="1:9">
      <c r="A3" s="6" t="s">
        <v>85</v>
      </c>
      <c r="B3" s="7" t="s">
        <v>80</v>
      </c>
      <c r="C3" s="7" t="s">
        <v>81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>D3-E3</f>
        <v>#N/A</v>
      </c>
      <c r="H3" t="e">
        <f>$H$1&amp;F3</f>
        <v>#N/A</v>
      </c>
      <c r="I3" t="e">
        <f>VLOOKUP(A3,HOP!A:T,20,0)</f>
        <v>#N/A</v>
      </c>
    </row>
    <row r="4" hidden="1" customHeight="1" spans="1:9">
      <c r="A4" s="6" t="s">
        <v>88</v>
      </c>
      <c r="B4" s="7" t="s">
        <v>93</v>
      </c>
      <c r="C4" s="7" t="s">
        <v>94</v>
      </c>
      <c r="D4" s="3">
        <v>0</v>
      </c>
      <c r="E4" t="e">
        <f>VLOOKUP(A4,HOP!A:L,12,0)</f>
        <v>#N/A</v>
      </c>
      <c r="F4" t="e">
        <f>VLOOKUP(A4,HOP!A:C,3,0)</f>
        <v>#N/A</v>
      </c>
      <c r="G4" t="e">
        <f>D4-E4</f>
        <v>#N/A</v>
      </c>
      <c r="H4" t="e">
        <f>$H$1&amp;F4</f>
        <v>#N/A</v>
      </c>
      <c r="I4" t="e">
        <f>VLOOKUP(A4,HOP!A:T,20,0)</f>
        <v>#N/A</v>
      </c>
    </row>
    <row r="5" customHeight="1" spans="1:9">
      <c r="A5" s="6" t="s">
        <v>98</v>
      </c>
      <c r="B5" s="7" t="s">
        <v>93</v>
      </c>
      <c r="C5" s="7" t="s">
        <v>94</v>
      </c>
      <c r="D5" s="3">
        <v>339</v>
      </c>
      <c r="E5" t="str">
        <f>VLOOKUP(A5,HOP!A:L,12,0)</f>
        <v>339.00</v>
      </c>
      <c r="F5" t="str">
        <f>VLOOKUP(A5,HOP!A:C,3,0)</f>
        <v>2296520</v>
      </c>
      <c r="G5">
        <f>D5-E5</f>
        <v>0</v>
      </c>
      <c r="H5" t="str">
        <f>$H$1&amp;F5</f>
        <v>，2296520</v>
      </c>
      <c r="I5" t="str">
        <f>VLOOKUP(A5,HOP!A:T,20,0)</f>
        <v>直连</v>
      </c>
    </row>
    <row r="6" customHeight="1" spans="1:9">
      <c r="A6" s="6" t="s">
        <v>103</v>
      </c>
      <c r="B6" s="7" t="s">
        <v>94</v>
      </c>
      <c r="C6" s="7" t="s">
        <v>108</v>
      </c>
      <c r="D6" s="3">
        <v>298</v>
      </c>
      <c r="E6" t="str">
        <f>VLOOKUP(A6,HOP!A:L,12,0)</f>
        <v>298.00</v>
      </c>
      <c r="F6" t="str">
        <f>VLOOKUP(A6,HOP!A:C,3,0)</f>
        <v>2297974</v>
      </c>
      <c r="G6">
        <f>D6-E6</f>
        <v>0</v>
      </c>
      <c r="H6" t="str">
        <f>$H$1&amp;F6</f>
        <v>，2297974</v>
      </c>
      <c r="I6" t="str">
        <f>VLOOKUP(A6,HOP!A:T,20,0)</f>
        <v>直连</v>
      </c>
    </row>
    <row r="8" customHeight="1" spans="4:4">
      <c r="D8" s="3">
        <f>SUM(D2:D7)</f>
        <v>637</v>
      </c>
    </row>
    <row r="9" customHeight="1" spans="4:4">
      <c r="D9" s="8" t="s">
        <v>23</v>
      </c>
    </row>
    <row r="12" customHeight="1" spans="1:1">
      <c r="A12" t="s">
        <v>125</v>
      </c>
    </row>
    <row r="13" customHeight="1" spans="1:1">
      <c r="A13" s="5" t="s">
        <v>126</v>
      </c>
    </row>
  </sheetData>
  <autoFilter ref="A1:G6">
    <filterColumn colId="3">
      <customFilters>
        <customFilter operator="equal" val="298.00"/>
        <customFilter operator="equal" val="339.00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"/>
  <sheetViews>
    <sheetView workbookViewId="0">
      <selection activeCell="D1" sqref="D$1:D$1048576"/>
    </sheetView>
  </sheetViews>
  <sheetFormatPr defaultColWidth="9.14285714285714" defaultRowHeight="12.75" outlineLevelRow="2"/>
  <cols>
    <col min="1" max="16383" width="9.14285714285714" style="1"/>
  </cols>
  <sheetData>
    <row r="1" s="1" customFormat="1" spans="1:20">
      <c r="A1" s="2" t="s">
        <v>127</v>
      </c>
      <c r="B1" s="2" t="s">
        <v>128</v>
      </c>
      <c r="C1" s="2" t="s">
        <v>129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130</v>
      </c>
      <c r="I1" s="2" t="s">
        <v>131</v>
      </c>
      <c r="J1" s="2" t="s">
        <v>132</v>
      </c>
      <c r="K1" s="2" t="s">
        <v>133</v>
      </c>
      <c r="L1" s="2" t="s">
        <v>134</v>
      </c>
      <c r="M1" s="2" t="s">
        <v>135</v>
      </c>
      <c r="N1" s="2" t="s">
        <v>136</v>
      </c>
      <c r="O1" s="2" t="s">
        <v>137</v>
      </c>
      <c r="P1" s="2" t="s">
        <v>138</v>
      </c>
      <c r="Q1" s="2" t="s">
        <v>139</v>
      </c>
      <c r="R1" s="2" t="s">
        <v>140</v>
      </c>
      <c r="S1" s="2" t="s">
        <v>141</v>
      </c>
      <c r="T1" s="2" t="s">
        <v>142</v>
      </c>
    </row>
    <row r="2" s="1" customFormat="1" spans="1:20">
      <c r="A2" s="1" t="s">
        <v>98</v>
      </c>
      <c r="B2" s="1" t="s">
        <v>93</v>
      </c>
      <c r="C2" s="1" t="s">
        <v>99</v>
      </c>
      <c r="D2" s="1" t="s">
        <v>91</v>
      </c>
      <c r="E2" s="1" t="s">
        <v>143</v>
      </c>
      <c r="F2" s="1" t="s">
        <v>93</v>
      </c>
      <c r="G2" s="1" t="s">
        <v>94</v>
      </c>
      <c r="H2" s="1" t="s">
        <v>144</v>
      </c>
      <c r="I2" s="1" t="s">
        <v>145</v>
      </c>
      <c r="J2" s="1" t="s">
        <v>146</v>
      </c>
      <c r="K2" s="1" t="s">
        <v>145</v>
      </c>
      <c r="L2" s="1" t="s">
        <v>145</v>
      </c>
      <c r="M2" s="1" t="s">
        <v>147</v>
      </c>
      <c r="N2" s="1" t="s">
        <v>147</v>
      </c>
      <c r="O2" s="1" t="s">
        <v>148</v>
      </c>
      <c r="P2" s="1" t="s">
        <v>149</v>
      </c>
      <c r="Q2" s="1" t="s">
        <v>150</v>
      </c>
      <c r="R2" s="1" t="s">
        <v>73</v>
      </c>
      <c r="S2" s="1" t="s">
        <v>151</v>
      </c>
      <c r="T2" s="1" t="s">
        <v>152</v>
      </c>
    </row>
    <row r="3" s="1" customFormat="1" spans="1:20">
      <c r="A3" s="1" t="s">
        <v>103</v>
      </c>
      <c r="B3" s="1" t="s">
        <v>94</v>
      </c>
      <c r="C3" s="1" t="s">
        <v>104</v>
      </c>
      <c r="D3" s="1" t="s">
        <v>153</v>
      </c>
      <c r="E3" s="1" t="s">
        <v>154</v>
      </c>
      <c r="F3" s="1" t="s">
        <v>94</v>
      </c>
      <c r="G3" s="1" t="s">
        <v>108</v>
      </c>
      <c r="H3" s="1" t="s">
        <v>144</v>
      </c>
      <c r="I3" s="1" t="s">
        <v>155</v>
      </c>
      <c r="J3" s="1" t="s">
        <v>146</v>
      </c>
      <c r="K3" s="1" t="s">
        <v>155</v>
      </c>
      <c r="L3" s="1" t="s">
        <v>155</v>
      </c>
      <c r="M3" s="1" t="s">
        <v>147</v>
      </c>
      <c r="N3" s="1" t="s">
        <v>147</v>
      </c>
      <c r="O3" s="1" t="s">
        <v>148</v>
      </c>
      <c r="P3" s="1" t="s">
        <v>149</v>
      </c>
      <c r="Q3" s="1" t="s">
        <v>156</v>
      </c>
      <c r="R3" s="1" t="s">
        <v>73</v>
      </c>
      <c r="S3" s="1" t="s">
        <v>151</v>
      </c>
      <c r="T3" s="1" t="s">
        <v>152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2021-11-16T02:21:26Z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3D0F59394A484E809D0CBF19DE09F617</vt:lpwstr>
  </property>
</Properties>
</file>