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对账!$1:$31</definedName>
  </definedNames>
  <calcPr calcId="144525"/>
</workbook>
</file>

<file path=xl/sharedStrings.xml><?xml version="1.0" encoding="utf-8"?>
<sst xmlns="http://schemas.openxmlformats.org/spreadsheetml/2006/main" count="569" uniqueCount="180">
  <si>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</si>
  <si>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</si>
  <si>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</si>
  <si>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</si>
  <si>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</si>
  <si>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</si>
  <si>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</si>
  <si>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</si>
  <si>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</si>
  <si>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</si>
  <si>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</si>
  <si>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</si>
  <si>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</si>
  <si>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</si>
  <si>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</si>
  <si>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</si>
  <si>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</si>
  <si>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</si>
  <si>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</si>
  <si>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</si>
  <si>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</si>
  <si>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</si>
  <si>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</si>
  <si>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</si>
  <si>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</si>
  <si>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</si>
  <si>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</si>
  <si>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[安顺]安顺豪生温泉度假酒店(80625373)</t>
  </si>
  <si>
    <t>行政大床房&lt;双人入住&gt;&lt;中宾&gt;&lt;日历房套餐高价值&gt;&lt;双早&gt;&lt;新酒店礼盒&gt;</t>
  </si>
  <si>
    <t>CNY</t>
  </si>
  <si>
    <t>蒲亭洁</t>
  </si>
  <si>
    <t>CA11323211116CNY</t>
  </si>
  <si>
    <t>未提现</t>
  </si>
  <si>
    <t>携程开票</t>
  </si>
  <si>
    <t>取消</t>
  </si>
  <si>
    <t>豪生商务套房&lt;双人入住&gt;&lt;中宾&gt;&lt;日历房套餐高价值&gt;&lt;双早&gt;&lt;新酒店礼盒&gt;</t>
  </si>
  <si>
    <t>鲁宦成</t>
  </si>
  <si>
    <t>轻奢大床房&lt;双人入住&gt;&lt;中宾&gt;&lt;日历房套餐高价值&gt;&lt;双早&gt;&lt;新酒店礼盒&gt;</t>
  </si>
  <si>
    <t>周向丽</t>
  </si>
  <si>
    <t>[浦北]维也纳3好酒店(浦北汽车站店)(72922786)</t>
  </si>
  <si>
    <t>豪华双床房&lt;双人入住&gt;&lt;内宾&gt;&lt;预付&gt;&lt;无早&gt;</t>
  </si>
  <si>
    <t>杨越</t>
  </si>
  <si>
    <t>[昆山]昆山隆祺建国饭店(60985812)</t>
  </si>
  <si>
    <t>高级大床房&lt;双人入住&gt;&lt;内宾&gt;&lt;预付&gt;&lt;无早&gt;</t>
  </si>
  <si>
    <t>朱建荣,陆俊</t>
  </si>
  <si>
    <t>[宁阳]兰欧酒店(宁阳七贤路店)(69072518)</t>
  </si>
  <si>
    <t>兰欧豪华双床房&lt;双人入住&gt;&lt;内宾&gt;&lt;预付&gt;&lt;双早&gt;</t>
  </si>
  <si>
    <t>李洪飞,高仁祥</t>
  </si>
  <si>
    <t>王殿瞻</t>
  </si>
  <si>
    <t>[南京]麗枫酒店(南京新街口张府园地铁站店)(65822606)</t>
  </si>
  <si>
    <t>雅致大床房&lt;双人入住&gt;&lt;内宾&gt;&lt;预付&gt;&lt;无早&gt;</t>
  </si>
  <si>
    <t>曾伯茂</t>
  </si>
  <si>
    <t>[潢川]贝壳酒店(潢川火车站店)(77382387)</t>
  </si>
  <si>
    <t>单人房&lt;双人入住&gt;&lt;内宾&gt;&lt;预付&gt;&lt;无早&gt;</t>
  </si>
  <si>
    <t>蔡将</t>
  </si>
  <si>
    <t>[贵阳]贵阳溪山里酒店(80624984)</t>
  </si>
  <si>
    <t>高级精致房&lt;双人入住&gt;&lt;中宾&gt;&lt;双早&gt;</t>
  </si>
  <si>
    <t>朱显理</t>
  </si>
  <si>
    <t>[广州]广州南丰朗豪酒店(54940308)</t>
  </si>
  <si>
    <t>城市景豪华客房&lt;双人入住&gt;&lt;内宾&gt;&lt;预付&gt;&lt;无早&gt;</t>
  </si>
  <si>
    <t>李晓颖</t>
  </si>
  <si>
    <t>[广州]普兰内特概念酒店(广州白马服装城火车站地铁站店)(60982712)</t>
  </si>
  <si>
    <t>尊享大床房&lt;双人入住&gt;&lt;内宾&gt;&lt;预付&gt;&lt;无早&gt;</t>
  </si>
  <si>
    <t>刘硕</t>
  </si>
  <si>
    <t>[靖西]一德丽呈睿轩百色靖西酒店(79021525)</t>
  </si>
  <si>
    <t>高级双床房&lt;双人入住&gt;&lt;内宾&gt;&lt;预付&gt;&lt;双早&gt;</t>
  </si>
  <si>
    <t>农秋棠</t>
  </si>
  <si>
    <t>[上海]锦江之星(上海漕河泾星中路地铁站店)(66072634)</t>
  </si>
  <si>
    <t>双人房A&lt;双人入住&gt;&lt;内宾&gt;&lt;预付&gt;&lt;无早&gt;</t>
  </si>
  <si>
    <t>邓伟杰</t>
  </si>
  <si>
    <t>黄海阔</t>
  </si>
  <si>
    <t>[梅州]梅州英思廷酒店(80612726)</t>
  </si>
  <si>
    <t>廷逸大床房&lt;内宾&gt;&lt;双早&gt;</t>
  </si>
  <si>
    <t>覃炜</t>
  </si>
  <si>
    <t>[北京]喆啡酒店(北京中关村人民大学地铁站店)(64223441)</t>
  </si>
  <si>
    <t>啡凡豪华大床房&lt;内宾&gt;&lt;双人入住&gt;&lt;预付&gt;&lt;无早&gt;</t>
  </si>
  <si>
    <t>张上海</t>
  </si>
  <si>
    <t>秦梦圆</t>
  </si>
  <si>
    <t>[上海]锦江之星(上海张江金融信息园店)(60987272)</t>
  </si>
  <si>
    <t>商务房C&lt;双人入住&gt;&lt;内宾&gt;&lt;预付&gt;&lt;无早&gt;</t>
  </si>
  <si>
    <t>金雪怡</t>
  </si>
  <si>
    <t>刘禹辛</t>
  </si>
  <si>
    <t>，</t>
  </si>
  <si>
    <t>202111091745120020</t>
  </si>
  <si>
    <t>202111091941310020</t>
  </si>
  <si>
    <t>A211116093952481</t>
  </si>
  <si>
    <t>A211116094045481</t>
  </si>
  <si>
    <t>房集：i211116093925 1501.95元</t>
  </si>
  <si>
    <t>CNY / HKD 当前参考汇率: 1.220824955</t>
  </si>
  <si>
    <t>总计： 6852.37 CNY/
8365.54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</si>
  <si>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</si>
  <si>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</si>
  <si>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</si>
  <si>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</si>
  <si>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</si>
  <si>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</si>
  <si>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</si>
  <si>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</si>
  <si>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</si>
  <si>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</si>
  <si>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</si>
  <si>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</si>
  <si>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</si>
  <si>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</si>
  <si>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</si>
  <si>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</si>
  <si>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</si>
  <si>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2021-11-10</t>
  </si>
  <si>
    <t>2295245</t>
  </si>
  <si>
    <t>维也纳3好酒店(浦北汽车站店)</t>
  </si>
  <si>
    <t>2021-11-12</t>
  </si>
  <si>
    <t>2021-11-13</t>
  </si>
  <si>
    <t>退房日月结</t>
  </si>
  <si>
    <t>201.40</t>
  </si>
  <si>
    <t>RMB</t>
  </si>
  <si>
    <t>0</t>
  </si>
  <si>
    <t>0.00</t>
  </si>
  <si>
    <t>携程汇智国内直连</t>
  </si>
  <si>
    <t>2021-11-10 11:16:23</t>
  </si>
  <si>
    <t>否</t>
  </si>
  <si>
    <t>汇智国际旅游发展有限公司</t>
  </si>
  <si>
    <t>直连</t>
  </si>
  <si>
    <t>2295511</t>
  </si>
  <si>
    <t>昆山隆祺建国饭店</t>
  </si>
  <si>
    <t>939.54</t>
  </si>
  <si>
    <t>2021-11-10 15:39:28</t>
  </si>
  <si>
    <t>2021-11-11</t>
  </si>
  <si>
    <t>2296297</t>
  </si>
  <si>
    <t>兰欧酒店(宁阳七贤路店)</t>
  </si>
  <si>
    <t>396.84</t>
  </si>
  <si>
    <t>2021-11-11 09:56:56</t>
  </si>
  <si>
    <t>2296302</t>
  </si>
  <si>
    <t>2021-11-11 09:58:56</t>
  </si>
  <si>
    <t>2296530</t>
  </si>
  <si>
    <t>麗枫酒店(南京新街口张府园地铁站店)</t>
  </si>
  <si>
    <t>175.00</t>
  </si>
  <si>
    <t>2021-11-11 13:20:12</t>
  </si>
  <si>
    <t>2296723</t>
  </si>
  <si>
    <t>贝壳酒店(潢川火车站店)</t>
  </si>
  <si>
    <t>82.38</t>
  </si>
  <si>
    <t>2021-11-11 16:01:17</t>
  </si>
  <si>
    <t>2297087</t>
  </si>
  <si>
    <t>贵阳溪山里酒店</t>
  </si>
  <si>
    <t>432.48</t>
  </si>
  <si>
    <t>2021-11-11 20:17:23</t>
  </si>
  <si>
    <t>直采</t>
  </si>
  <si>
    <t>2297255</t>
  </si>
  <si>
    <t>广州南丰朗豪酒店</t>
  </si>
  <si>
    <t>638.60</t>
  </si>
  <si>
    <t>2021-11-11 22:40:11</t>
  </si>
  <si>
    <t>2297362</t>
  </si>
  <si>
    <t>广州普兰内特概念酒店</t>
  </si>
  <si>
    <t>224.67</t>
  </si>
  <si>
    <t>2021-11-12 01:51:51</t>
  </si>
  <si>
    <t>2297660</t>
  </si>
  <si>
    <t>靖西一德丽呈睿轩酒店</t>
  </si>
  <si>
    <t>103.53</t>
  </si>
  <si>
    <t>2021-11-12 12:16:11</t>
  </si>
  <si>
    <t>2297707</t>
  </si>
  <si>
    <t>锦江之星(上海漕河泾星中路地铁站店)</t>
  </si>
  <si>
    <t>232.67</t>
  </si>
  <si>
    <t>2021-11-12 13:01:03</t>
  </si>
  <si>
    <t>2297716</t>
  </si>
  <si>
    <t>2021-11-12 13:09:57</t>
  </si>
  <si>
    <t>2298127</t>
  </si>
  <si>
    <t>梅州英思廷酒店</t>
  </si>
  <si>
    <t>245.15</t>
  </si>
  <si>
    <t>2021-11-12 19:17:17</t>
  </si>
  <si>
    <t>2298180</t>
  </si>
  <si>
    <t>喆啡酒店(北京中关村人民大学地铁站店)</t>
  </si>
  <si>
    <t>300.80</t>
  </si>
  <si>
    <t>2021-11-12 20:03:39</t>
  </si>
  <si>
    <t>2298231</t>
  </si>
  <si>
    <t>2021-11-12 21:16:38</t>
  </si>
  <si>
    <t>2298243</t>
  </si>
  <si>
    <t>锦江之星(上海张江金融信息园店)</t>
  </si>
  <si>
    <t>275.39</t>
  </si>
  <si>
    <t>2021-11-12 21:29:14</t>
  </si>
  <si>
    <t>2298247</t>
  </si>
  <si>
    <t>2021-11-12 21:32:36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</si>
</sst>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3" borderId="2" applyNumberFormat="0" applyFon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8" fillId="20" borderId="1" applyNumberFormat="0" applyAlignment="0" applyProtection="0">
      <alignment vertical="center"/>
    </xf>
    <xf numFmtId="0" fontId="19" fillId="22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16557422317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44511</v>
      </c>
      <c r="G2" s="5">
        <v>44513</v>
      </c>
      <c r="H2" s="4">
        <v>1</v>
      </c>
      <c r="I2" s="4">
        <v>2</v>
      </c>
      <c r="J2" s="4">
        <v>2</v>
      </c>
      <c r="K2" s="4" t="s">
        <v>29</v>
      </c>
      <c r="L2" s="4">
        <v>792.2</v>
      </c>
      <c r="M2" s="4">
        <v>792.2</v>
      </c>
      <c r="N2" s="4" t="s">
        <v>30</v>
      </c>
      <c r="O2" s="4" t="s">
        <v>31</v>
      </c>
      <c r="P2" s="4" t="s">
        <v>32</v>
      </c>
      <c r="Q2" s="4">
        <v>0</v>
      </c>
      <c r="R2" s="6">
        <v>44484</v>
      </c>
      <c r="S2" s="5">
        <v>44516</v>
      </c>
      <c r="T2" s="4" t="s">
        <v>33</v>
      </c>
      <c r="U2" s="4">
        <v>792.2</v>
      </c>
      <c r="V2" s="4">
        <v>0</v>
      </c>
      <c r="W2" s="4">
        <v>0</v>
      </c>
      <c r="X2" s="4"/>
      <c r="Y2" s="4">
        <v>1219807</v>
      </c>
    </row>
    <row r="3" s="4" customFormat="1" spans="1:25">
      <c r="A3" s="4">
        <v>16557422317</v>
      </c>
      <c r="B3" s="4" t="s">
        <v>25</v>
      </c>
      <c r="C3" s="4" t="s">
        <v>34</v>
      </c>
      <c r="D3" s="4" t="s">
        <v>27</v>
      </c>
      <c r="E3" s="4" t="s">
        <v>28</v>
      </c>
      <c r="F3" s="5">
        <v>44511</v>
      </c>
      <c r="G3" s="5">
        <v>44513</v>
      </c>
      <c r="H3" s="4">
        <v>1</v>
      </c>
      <c r="I3" s="4">
        <v>2</v>
      </c>
      <c r="J3" s="4">
        <v>2</v>
      </c>
      <c r="K3" s="4" t="s">
        <v>29</v>
      </c>
      <c r="L3" s="4">
        <v>-792.2</v>
      </c>
      <c r="M3" s="4">
        <v>-792.2</v>
      </c>
      <c r="N3" s="4" t="s">
        <v>30</v>
      </c>
      <c r="O3" s="4" t="s">
        <v>31</v>
      </c>
      <c r="P3" s="4" t="s">
        <v>32</v>
      </c>
      <c r="Q3" s="4">
        <v>0</v>
      </c>
      <c r="R3" s="6">
        <v>44484</v>
      </c>
      <c r="S3" s="5">
        <v>44516</v>
      </c>
      <c r="T3" s="4" t="s">
        <v>33</v>
      </c>
      <c r="U3" s="4">
        <v>-792.2</v>
      </c>
      <c r="V3" s="4">
        <v>0</v>
      </c>
      <c r="W3" s="4">
        <v>0</v>
      </c>
      <c r="X3" s="4"/>
      <c r="Y3" s="4">
        <v>1219807</v>
      </c>
    </row>
    <row r="4" s="4" customFormat="1" spans="1:25">
      <c r="A4" s="4">
        <v>16761114656</v>
      </c>
      <c r="B4" s="4" t="s">
        <v>25</v>
      </c>
      <c r="C4" s="4" t="s">
        <v>26</v>
      </c>
      <c r="D4" s="4" t="s">
        <v>27</v>
      </c>
      <c r="E4" s="4" t="s">
        <v>35</v>
      </c>
      <c r="F4" s="5">
        <v>44512</v>
      </c>
      <c r="G4" s="5">
        <v>44513</v>
      </c>
      <c r="H4" s="4">
        <v>1</v>
      </c>
      <c r="I4" s="4">
        <v>1</v>
      </c>
      <c r="J4" s="4">
        <v>1</v>
      </c>
      <c r="K4" s="4" t="s">
        <v>29</v>
      </c>
      <c r="L4" s="4">
        <v>755.65</v>
      </c>
      <c r="M4" s="4">
        <v>755.65</v>
      </c>
      <c r="N4" s="4" t="s">
        <v>36</v>
      </c>
      <c r="O4" s="4" t="s">
        <v>31</v>
      </c>
      <c r="P4" s="4" t="s">
        <v>32</v>
      </c>
      <c r="Q4" s="4">
        <v>0</v>
      </c>
      <c r="R4" s="6">
        <v>44509</v>
      </c>
      <c r="S4" s="5">
        <v>44516</v>
      </c>
      <c r="T4" s="4" t="s">
        <v>33</v>
      </c>
      <c r="U4" s="4">
        <v>755.65</v>
      </c>
      <c r="V4" s="4">
        <v>0</v>
      </c>
      <c r="W4" s="4">
        <v>0</v>
      </c>
      <c r="X4" s="4"/>
      <c r="Y4" s="4">
        <v>1268835</v>
      </c>
    </row>
    <row r="5" s="4" customFormat="1" spans="1:25">
      <c r="A5" s="4">
        <v>16761401330</v>
      </c>
      <c r="B5" s="4" t="s">
        <v>25</v>
      </c>
      <c r="C5" s="4" t="s">
        <v>26</v>
      </c>
      <c r="D5" s="4" t="s">
        <v>27</v>
      </c>
      <c r="E5" s="4" t="s">
        <v>37</v>
      </c>
      <c r="F5" s="5">
        <v>44511</v>
      </c>
      <c r="G5" s="5">
        <v>44513</v>
      </c>
      <c r="H5" s="4">
        <v>1</v>
      </c>
      <c r="I5" s="4">
        <v>2</v>
      </c>
      <c r="J5" s="4">
        <v>2</v>
      </c>
      <c r="K5" s="4" t="s">
        <v>29</v>
      </c>
      <c r="L5" s="4">
        <v>746.3</v>
      </c>
      <c r="M5" s="4">
        <v>746.3</v>
      </c>
      <c r="N5" s="4" t="s">
        <v>38</v>
      </c>
      <c r="O5" s="4" t="s">
        <v>31</v>
      </c>
      <c r="P5" s="4" t="s">
        <v>32</v>
      </c>
      <c r="Q5" s="4">
        <v>0</v>
      </c>
      <c r="R5" s="6">
        <v>44509</v>
      </c>
      <c r="S5" s="5">
        <v>44516</v>
      </c>
      <c r="T5" s="4" t="s">
        <v>33</v>
      </c>
      <c r="U5" s="4">
        <v>746.3</v>
      </c>
      <c r="V5" s="4">
        <v>0</v>
      </c>
      <c r="W5" s="4">
        <v>0</v>
      </c>
      <c r="X5" s="4"/>
      <c r="Y5" s="4">
        <v>1269042</v>
      </c>
    </row>
    <row r="6" s="4" customFormat="1" spans="1:25">
      <c r="A6" s="4">
        <v>16765919801</v>
      </c>
      <c r="B6" s="4" t="s">
        <v>25</v>
      </c>
      <c r="C6" s="4" t="s">
        <v>26</v>
      </c>
      <c r="D6" s="4" t="s">
        <v>39</v>
      </c>
      <c r="E6" s="4" t="s">
        <v>40</v>
      </c>
      <c r="F6" s="5">
        <v>44512</v>
      </c>
      <c r="G6" s="5">
        <v>44513</v>
      </c>
      <c r="H6" s="4">
        <v>1</v>
      </c>
      <c r="I6" s="4">
        <v>1</v>
      </c>
      <c r="J6" s="4">
        <v>1</v>
      </c>
      <c r="K6" s="4" t="s">
        <v>29</v>
      </c>
      <c r="L6" s="4">
        <v>201.4</v>
      </c>
      <c r="M6" s="4">
        <v>201.4</v>
      </c>
      <c r="N6" s="4" t="s">
        <v>41</v>
      </c>
      <c r="O6" s="4" t="s">
        <v>31</v>
      </c>
      <c r="P6" s="4" t="s">
        <v>32</v>
      </c>
      <c r="Q6" s="4">
        <v>0</v>
      </c>
      <c r="R6" s="6">
        <v>44510</v>
      </c>
      <c r="S6" s="5">
        <v>44516</v>
      </c>
      <c r="T6" s="4" t="s">
        <v>33</v>
      </c>
      <c r="U6" s="4">
        <v>201.4</v>
      </c>
      <c r="V6" s="4">
        <v>0</v>
      </c>
      <c r="W6" s="4">
        <v>0</v>
      </c>
      <c r="X6" s="4">
        <v>2295245</v>
      </c>
      <c r="Y6" s="4">
        <v>104016590584</v>
      </c>
    </row>
    <row r="7" s="4" customFormat="1" spans="1:25">
      <c r="A7" s="4">
        <v>16767037930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44512</v>
      </c>
      <c r="G7" s="5">
        <v>44513</v>
      </c>
      <c r="H7" s="4">
        <v>2</v>
      </c>
      <c r="I7" s="4">
        <v>1</v>
      </c>
      <c r="J7" s="4">
        <v>2</v>
      </c>
      <c r="K7" s="4" t="s">
        <v>29</v>
      </c>
      <c r="L7" s="4">
        <v>939.54</v>
      </c>
      <c r="M7" s="4">
        <v>939.54</v>
      </c>
      <c r="N7" s="4" t="s">
        <v>44</v>
      </c>
      <c r="O7" s="4" t="s">
        <v>31</v>
      </c>
      <c r="P7" s="4" t="s">
        <v>32</v>
      </c>
      <c r="Q7" s="4">
        <v>0</v>
      </c>
      <c r="R7" s="6">
        <v>44510</v>
      </c>
      <c r="S7" s="5">
        <v>44516</v>
      </c>
      <c r="T7" s="4" t="s">
        <v>33</v>
      </c>
      <c r="U7" s="4">
        <v>939.54</v>
      </c>
      <c r="V7" s="4">
        <v>0</v>
      </c>
      <c r="W7" s="4">
        <v>0</v>
      </c>
      <c r="X7" s="4">
        <v>2295511</v>
      </c>
      <c r="Y7" s="4">
        <v>2111100035</v>
      </c>
    </row>
    <row r="8" s="4" customFormat="1" spans="1:24">
      <c r="A8" s="4">
        <v>16769403710</v>
      </c>
      <c r="B8" s="4" t="s">
        <v>25</v>
      </c>
      <c r="C8" s="4" t="s">
        <v>26</v>
      </c>
      <c r="D8" s="4" t="s">
        <v>45</v>
      </c>
      <c r="E8" s="4" t="s">
        <v>46</v>
      </c>
      <c r="F8" s="5">
        <v>44511</v>
      </c>
      <c r="G8" s="5">
        <v>44513</v>
      </c>
      <c r="H8" s="4">
        <v>1</v>
      </c>
      <c r="I8" s="4">
        <v>2</v>
      </c>
      <c r="J8" s="4">
        <v>2</v>
      </c>
      <c r="K8" s="4" t="s">
        <v>29</v>
      </c>
      <c r="L8" s="4">
        <v>396.84</v>
      </c>
      <c r="M8" s="4">
        <v>396.84</v>
      </c>
      <c r="N8" s="4" t="s">
        <v>47</v>
      </c>
      <c r="O8" s="4" t="s">
        <v>31</v>
      </c>
      <c r="P8" s="4" t="s">
        <v>32</v>
      </c>
      <c r="Q8" s="4">
        <v>0</v>
      </c>
      <c r="R8" s="6">
        <v>44511</v>
      </c>
      <c r="S8" s="5">
        <v>44516</v>
      </c>
      <c r="T8" s="4" t="s">
        <v>33</v>
      </c>
      <c r="U8" s="4">
        <v>396.84</v>
      </c>
      <c r="V8" s="4">
        <v>0</v>
      </c>
      <c r="W8" s="4">
        <v>0</v>
      </c>
      <c r="X8" s="4">
        <v>2296297</v>
      </c>
    </row>
    <row r="9" s="4" customFormat="1" spans="1:24">
      <c r="A9" s="4">
        <v>16769408506</v>
      </c>
      <c r="B9" s="4" t="s">
        <v>25</v>
      </c>
      <c r="C9" s="4" t="s">
        <v>26</v>
      </c>
      <c r="D9" s="4" t="s">
        <v>45</v>
      </c>
      <c r="E9" s="4" t="s">
        <v>46</v>
      </c>
      <c r="F9" s="5">
        <v>44511</v>
      </c>
      <c r="G9" s="5">
        <v>44513</v>
      </c>
      <c r="H9" s="4">
        <v>1</v>
      </c>
      <c r="I9" s="4">
        <v>2</v>
      </c>
      <c r="J9" s="4">
        <v>2</v>
      </c>
      <c r="K9" s="4" t="s">
        <v>29</v>
      </c>
      <c r="L9" s="4">
        <v>396.84</v>
      </c>
      <c r="M9" s="4">
        <v>396.84</v>
      </c>
      <c r="N9" s="4" t="s">
        <v>48</v>
      </c>
      <c r="O9" s="4" t="s">
        <v>31</v>
      </c>
      <c r="P9" s="4" t="s">
        <v>32</v>
      </c>
      <c r="Q9" s="4">
        <v>0</v>
      </c>
      <c r="R9" s="6">
        <v>44511</v>
      </c>
      <c r="S9" s="5">
        <v>44516</v>
      </c>
      <c r="T9" s="4" t="s">
        <v>33</v>
      </c>
      <c r="U9" s="4">
        <v>396.84</v>
      </c>
      <c r="V9" s="4">
        <v>0</v>
      </c>
      <c r="W9" s="4">
        <v>0</v>
      </c>
      <c r="X9" s="4">
        <v>2296302</v>
      </c>
    </row>
    <row r="10" s="4" customFormat="1" spans="1:24">
      <c r="A10" s="4">
        <v>16770088585</v>
      </c>
      <c r="B10" s="4" t="s">
        <v>25</v>
      </c>
      <c r="C10" s="4" t="s">
        <v>26</v>
      </c>
      <c r="D10" s="4" t="s">
        <v>49</v>
      </c>
      <c r="E10" s="4" t="s">
        <v>50</v>
      </c>
      <c r="F10" s="5">
        <v>44512</v>
      </c>
      <c r="G10" s="5">
        <v>44513</v>
      </c>
      <c r="H10" s="4">
        <v>1</v>
      </c>
      <c r="I10" s="4">
        <v>1</v>
      </c>
      <c r="J10" s="4">
        <v>1</v>
      </c>
      <c r="K10" s="4" t="s">
        <v>29</v>
      </c>
      <c r="L10" s="4">
        <v>175</v>
      </c>
      <c r="M10" s="4">
        <v>175</v>
      </c>
      <c r="N10" s="4" t="s">
        <v>51</v>
      </c>
      <c r="O10" s="4" t="s">
        <v>31</v>
      </c>
      <c r="P10" s="4" t="s">
        <v>32</v>
      </c>
      <c r="Q10" s="4">
        <v>0</v>
      </c>
      <c r="R10" s="6">
        <v>44511</v>
      </c>
      <c r="S10" s="5">
        <v>44516</v>
      </c>
      <c r="T10" s="4" t="s">
        <v>33</v>
      </c>
      <c r="U10" s="4">
        <v>175</v>
      </c>
      <c r="V10" s="4">
        <v>0</v>
      </c>
      <c r="W10" s="4">
        <v>0</v>
      </c>
      <c r="X10" s="4">
        <v>2296530</v>
      </c>
    </row>
    <row r="11" s="4" customFormat="1" spans="1:23">
      <c r="A11" s="4">
        <v>16773842449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44512</v>
      </c>
      <c r="G11" s="5">
        <v>44513</v>
      </c>
      <c r="H11" s="4">
        <v>1</v>
      </c>
      <c r="I11" s="4">
        <v>1</v>
      </c>
      <c r="J11" s="4">
        <v>1</v>
      </c>
      <c r="K11" s="4" t="s">
        <v>29</v>
      </c>
      <c r="L11" s="4">
        <v>82.38</v>
      </c>
      <c r="M11" s="4">
        <v>82.38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44511</v>
      </c>
      <c r="S11" s="5">
        <v>44516</v>
      </c>
      <c r="T11" s="4" t="s">
        <v>33</v>
      </c>
      <c r="U11" s="4">
        <v>82.38</v>
      </c>
      <c r="V11" s="4">
        <v>0</v>
      </c>
      <c r="W11" s="4">
        <v>0</v>
      </c>
    </row>
    <row r="12" s="4" customFormat="1" spans="1:25">
      <c r="A12" s="4">
        <v>16775539769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44512</v>
      </c>
      <c r="G12" s="5">
        <v>44513</v>
      </c>
      <c r="H12" s="4">
        <v>1</v>
      </c>
      <c r="I12" s="4">
        <v>1</v>
      </c>
      <c r="J12" s="4">
        <v>1</v>
      </c>
      <c r="K12" s="4" t="s">
        <v>29</v>
      </c>
      <c r="L12" s="4">
        <v>432.48</v>
      </c>
      <c r="M12" s="4">
        <v>432.48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44511</v>
      </c>
      <c r="S12" s="5">
        <v>44516</v>
      </c>
      <c r="T12" s="4" t="s">
        <v>33</v>
      </c>
      <c r="U12" s="4">
        <v>432.48</v>
      </c>
      <c r="V12" s="4">
        <v>0</v>
      </c>
      <c r="W12" s="4">
        <v>0</v>
      </c>
      <c r="X12" s="4">
        <v>2297087</v>
      </c>
      <c r="Y12" s="4">
        <v>170827</v>
      </c>
    </row>
    <row r="13" s="4" customFormat="1" spans="1:25">
      <c r="A13" s="4">
        <v>16776142428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44512</v>
      </c>
      <c r="G13" s="5">
        <v>44513</v>
      </c>
      <c r="H13" s="4">
        <v>1</v>
      </c>
      <c r="I13" s="4">
        <v>1</v>
      </c>
      <c r="J13" s="4">
        <v>1</v>
      </c>
      <c r="K13" s="4" t="s">
        <v>29</v>
      </c>
      <c r="L13" s="4">
        <v>638.6</v>
      </c>
      <c r="M13" s="4">
        <v>638.6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44511</v>
      </c>
      <c r="S13" s="5">
        <v>44516</v>
      </c>
      <c r="T13" s="4" t="s">
        <v>33</v>
      </c>
      <c r="U13" s="4">
        <v>638.6</v>
      </c>
      <c r="V13" s="4">
        <v>0</v>
      </c>
      <c r="W13" s="4">
        <v>0</v>
      </c>
      <c r="X13" s="4">
        <v>2297255</v>
      </c>
      <c r="Y13" s="4">
        <v>1856314110</v>
      </c>
    </row>
    <row r="14" s="4" customFormat="1" spans="1:24">
      <c r="A14" s="4">
        <v>16776569289</v>
      </c>
      <c r="B14" s="4" t="s">
        <v>25</v>
      </c>
      <c r="C14" s="4" t="s">
        <v>26</v>
      </c>
      <c r="D14" s="4" t="s">
        <v>61</v>
      </c>
      <c r="E14" s="4" t="s">
        <v>62</v>
      </c>
      <c r="F14" s="5">
        <v>44512</v>
      </c>
      <c r="G14" s="5">
        <v>44513</v>
      </c>
      <c r="H14" s="4">
        <v>1</v>
      </c>
      <c r="I14" s="4">
        <v>1</v>
      </c>
      <c r="J14" s="4">
        <v>1</v>
      </c>
      <c r="K14" s="4" t="s">
        <v>29</v>
      </c>
      <c r="L14" s="4">
        <v>224.67</v>
      </c>
      <c r="M14" s="4">
        <v>224.67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44512</v>
      </c>
      <c r="S14" s="5">
        <v>44516</v>
      </c>
      <c r="T14" s="4" t="s">
        <v>33</v>
      </c>
      <c r="U14" s="4">
        <v>224.67</v>
      </c>
      <c r="V14" s="4">
        <v>0</v>
      </c>
      <c r="W14" s="4">
        <v>0</v>
      </c>
      <c r="X14" s="4">
        <v>2297362</v>
      </c>
    </row>
    <row r="15" s="4" customFormat="1" spans="1:24">
      <c r="A15" s="4">
        <v>16777401606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44512</v>
      </c>
      <c r="G15" s="5">
        <v>44513</v>
      </c>
      <c r="H15" s="4">
        <v>1</v>
      </c>
      <c r="I15" s="4">
        <v>1</v>
      </c>
      <c r="J15" s="4">
        <v>1</v>
      </c>
      <c r="K15" s="4" t="s">
        <v>29</v>
      </c>
      <c r="L15" s="4">
        <v>103.53</v>
      </c>
      <c r="M15" s="4">
        <v>103.53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44512</v>
      </c>
      <c r="S15" s="5">
        <v>44516</v>
      </c>
      <c r="T15" s="4" t="s">
        <v>33</v>
      </c>
      <c r="U15" s="4">
        <v>103.53</v>
      </c>
      <c r="V15" s="4">
        <v>0</v>
      </c>
      <c r="W15" s="4">
        <v>0</v>
      </c>
      <c r="X15" s="4">
        <v>2297660</v>
      </c>
    </row>
    <row r="16" s="4" customFormat="1" spans="1:25">
      <c r="A16" s="4">
        <v>16777570630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44512</v>
      </c>
      <c r="G16" s="5">
        <v>44513</v>
      </c>
      <c r="H16" s="4">
        <v>1</v>
      </c>
      <c r="I16" s="4">
        <v>1</v>
      </c>
      <c r="J16" s="4">
        <v>1</v>
      </c>
      <c r="K16" s="4" t="s">
        <v>29</v>
      </c>
      <c r="L16" s="4">
        <v>232.67</v>
      </c>
      <c r="M16" s="4">
        <v>232.67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44512</v>
      </c>
      <c r="S16" s="5">
        <v>44516</v>
      </c>
      <c r="T16" s="4" t="s">
        <v>33</v>
      </c>
      <c r="U16" s="4">
        <v>232.67</v>
      </c>
      <c r="V16" s="4">
        <v>0</v>
      </c>
      <c r="W16" s="4">
        <v>0</v>
      </c>
      <c r="X16" s="4">
        <v>2297707</v>
      </c>
      <c r="Y16" s="4">
        <v>104021592844</v>
      </c>
    </row>
    <row r="17" s="4" customFormat="1" spans="1:23">
      <c r="A17" s="4">
        <v>16777604889</v>
      </c>
      <c r="B17" s="4" t="s">
        <v>25</v>
      </c>
      <c r="C17" s="4" t="s">
        <v>26</v>
      </c>
      <c r="D17" s="4" t="s">
        <v>64</v>
      </c>
      <c r="E17" s="4" t="s">
        <v>65</v>
      </c>
      <c r="F17" s="5">
        <v>44512</v>
      </c>
      <c r="G17" s="5">
        <v>44513</v>
      </c>
      <c r="H17" s="4">
        <v>1</v>
      </c>
      <c r="I17" s="4">
        <v>1</v>
      </c>
      <c r="J17" s="4">
        <v>1</v>
      </c>
      <c r="K17" s="4" t="s">
        <v>29</v>
      </c>
      <c r="L17" s="4">
        <v>103.53</v>
      </c>
      <c r="M17" s="4">
        <v>103.53</v>
      </c>
      <c r="N17" s="4" t="s">
        <v>70</v>
      </c>
      <c r="O17" s="4" t="s">
        <v>31</v>
      </c>
      <c r="P17" s="4" t="s">
        <v>32</v>
      </c>
      <c r="Q17" s="4">
        <v>0</v>
      </c>
      <c r="R17" s="6">
        <v>44512</v>
      </c>
      <c r="S17" s="5">
        <v>44516</v>
      </c>
      <c r="T17" s="4" t="s">
        <v>33</v>
      </c>
      <c r="U17" s="4">
        <v>103.53</v>
      </c>
      <c r="V17" s="4">
        <v>0</v>
      </c>
      <c r="W17" s="4">
        <v>0</v>
      </c>
    </row>
    <row r="18" s="4" customFormat="1" spans="1:24">
      <c r="A18" s="4">
        <v>16779049237</v>
      </c>
      <c r="B18" s="4" t="s">
        <v>25</v>
      </c>
      <c r="C18" s="4" t="s">
        <v>26</v>
      </c>
      <c r="D18" s="4" t="s">
        <v>71</v>
      </c>
      <c r="E18" s="4" t="s">
        <v>72</v>
      </c>
      <c r="F18" s="5">
        <v>44512</v>
      </c>
      <c r="G18" s="5">
        <v>44513</v>
      </c>
      <c r="H18" s="4">
        <v>1</v>
      </c>
      <c r="I18" s="4">
        <v>1</v>
      </c>
      <c r="J18" s="4">
        <v>1</v>
      </c>
      <c r="K18" s="4" t="s">
        <v>29</v>
      </c>
      <c r="L18" s="4">
        <v>245.15</v>
      </c>
      <c r="M18" s="4">
        <v>245.15</v>
      </c>
      <c r="N18" s="4" t="s">
        <v>73</v>
      </c>
      <c r="O18" s="4" t="s">
        <v>31</v>
      </c>
      <c r="P18" s="4" t="s">
        <v>32</v>
      </c>
      <c r="Q18" s="4">
        <v>0</v>
      </c>
      <c r="R18" s="6">
        <v>44512</v>
      </c>
      <c r="S18" s="5">
        <v>44516</v>
      </c>
      <c r="T18" s="4" t="s">
        <v>33</v>
      </c>
      <c r="U18" s="4">
        <v>245.15</v>
      </c>
      <c r="V18" s="4">
        <v>0</v>
      </c>
      <c r="W18" s="4">
        <v>0</v>
      </c>
      <c r="X18" s="4">
        <v>2298127</v>
      </c>
    </row>
    <row r="19" s="4" customFormat="1" spans="1:25">
      <c r="A19" s="4">
        <v>16779244646</v>
      </c>
      <c r="B19" s="4" t="s">
        <v>25</v>
      </c>
      <c r="C19" s="4" t="s">
        <v>26</v>
      </c>
      <c r="D19" s="4" t="s">
        <v>74</v>
      </c>
      <c r="E19" s="4" t="s">
        <v>75</v>
      </c>
      <c r="F19" s="5">
        <v>44512</v>
      </c>
      <c r="G19" s="5">
        <v>44513</v>
      </c>
      <c r="H19" s="4">
        <v>1</v>
      </c>
      <c r="I19" s="4">
        <v>1</v>
      </c>
      <c r="J19" s="4">
        <v>1</v>
      </c>
      <c r="K19" s="4" t="s">
        <v>29</v>
      </c>
      <c r="L19" s="4">
        <v>300.8</v>
      </c>
      <c r="M19" s="4">
        <v>300.8</v>
      </c>
      <c r="N19" s="4" t="s">
        <v>76</v>
      </c>
      <c r="O19" s="4" t="s">
        <v>31</v>
      </c>
      <c r="P19" s="4" t="s">
        <v>32</v>
      </c>
      <c r="Q19" s="4">
        <v>0</v>
      </c>
      <c r="R19" s="6">
        <v>44512</v>
      </c>
      <c r="S19" s="5">
        <v>44516</v>
      </c>
      <c r="T19" s="4" t="s">
        <v>33</v>
      </c>
      <c r="U19" s="4">
        <v>300.8</v>
      </c>
      <c r="V19" s="4">
        <v>0</v>
      </c>
      <c r="W19" s="4">
        <v>0</v>
      </c>
      <c r="X19" s="4">
        <v>2298180</v>
      </c>
      <c r="Y19" s="4">
        <v>104022587274</v>
      </c>
    </row>
    <row r="20" s="4" customFormat="1" spans="1:25">
      <c r="A20" s="4">
        <v>16783655409</v>
      </c>
      <c r="B20" s="4" t="s">
        <v>25</v>
      </c>
      <c r="C20" s="4" t="s">
        <v>26</v>
      </c>
      <c r="D20" s="4" t="s">
        <v>74</v>
      </c>
      <c r="E20" s="4" t="s">
        <v>75</v>
      </c>
      <c r="F20" s="5">
        <v>44512</v>
      </c>
      <c r="G20" s="5">
        <v>44513</v>
      </c>
      <c r="H20" s="4">
        <v>1</v>
      </c>
      <c r="I20" s="4">
        <v>1</v>
      </c>
      <c r="J20" s="4">
        <v>1</v>
      </c>
      <c r="K20" s="4" t="s">
        <v>29</v>
      </c>
      <c r="L20" s="4">
        <v>300.8</v>
      </c>
      <c r="M20" s="4">
        <v>300.8</v>
      </c>
      <c r="N20" s="4" t="s">
        <v>77</v>
      </c>
      <c r="O20" s="4" t="s">
        <v>31</v>
      </c>
      <c r="P20" s="4" t="s">
        <v>32</v>
      </c>
      <c r="Q20" s="4">
        <v>0</v>
      </c>
      <c r="R20" s="6">
        <v>44512</v>
      </c>
      <c r="S20" s="5">
        <v>44516</v>
      </c>
      <c r="T20" s="4" t="s">
        <v>33</v>
      </c>
      <c r="U20" s="4">
        <v>300.8</v>
      </c>
      <c r="V20" s="4">
        <v>0</v>
      </c>
      <c r="W20" s="4">
        <v>0</v>
      </c>
      <c r="X20" s="4">
        <v>2298231</v>
      </c>
      <c r="Y20" s="4">
        <v>104022779394</v>
      </c>
    </row>
    <row r="21" s="4" customFormat="1" spans="1:25">
      <c r="A21" s="4">
        <v>16783797496</v>
      </c>
      <c r="B21" s="4" t="s">
        <v>25</v>
      </c>
      <c r="C21" s="4" t="s">
        <v>26</v>
      </c>
      <c r="D21" s="4" t="s">
        <v>78</v>
      </c>
      <c r="E21" s="4" t="s">
        <v>79</v>
      </c>
      <c r="F21" s="5">
        <v>44512</v>
      </c>
      <c r="G21" s="5">
        <v>44513</v>
      </c>
      <c r="H21" s="4">
        <v>1</v>
      </c>
      <c r="I21" s="4">
        <v>1</v>
      </c>
      <c r="J21" s="4">
        <v>1</v>
      </c>
      <c r="K21" s="4" t="s">
        <v>29</v>
      </c>
      <c r="L21" s="4">
        <v>275.39</v>
      </c>
      <c r="M21" s="4">
        <v>275.39</v>
      </c>
      <c r="N21" s="4" t="s">
        <v>80</v>
      </c>
      <c r="O21" s="4" t="s">
        <v>31</v>
      </c>
      <c r="P21" s="4" t="s">
        <v>32</v>
      </c>
      <c r="Q21" s="4">
        <v>0</v>
      </c>
      <c r="R21" s="6">
        <v>44512</v>
      </c>
      <c r="S21" s="5">
        <v>44516</v>
      </c>
      <c r="T21" s="4" t="s">
        <v>33</v>
      </c>
      <c r="U21" s="4">
        <v>275.39</v>
      </c>
      <c r="V21" s="4">
        <v>0</v>
      </c>
      <c r="W21" s="4">
        <v>0</v>
      </c>
      <c r="X21" s="4">
        <v>2298243</v>
      </c>
      <c r="Y21" s="4">
        <v>104022813634</v>
      </c>
    </row>
    <row r="22" s="4" customFormat="1" spans="1:25">
      <c r="A22" s="4">
        <v>16783824438</v>
      </c>
      <c r="B22" s="4" t="s">
        <v>25</v>
      </c>
      <c r="C22" s="4" t="s">
        <v>26</v>
      </c>
      <c r="D22" s="4" t="s">
        <v>74</v>
      </c>
      <c r="E22" s="4" t="s">
        <v>75</v>
      </c>
      <c r="F22" s="5">
        <v>44512</v>
      </c>
      <c r="G22" s="5">
        <v>44513</v>
      </c>
      <c r="H22" s="4">
        <v>1</v>
      </c>
      <c r="I22" s="4">
        <v>1</v>
      </c>
      <c r="J22" s="4">
        <v>1</v>
      </c>
      <c r="K22" s="4" t="s">
        <v>29</v>
      </c>
      <c r="L22" s="4">
        <v>300.8</v>
      </c>
      <c r="M22" s="4">
        <v>300.8</v>
      </c>
      <c r="N22" s="4" t="s">
        <v>81</v>
      </c>
      <c r="O22" s="4" t="s">
        <v>31</v>
      </c>
      <c r="P22" s="4" t="s">
        <v>32</v>
      </c>
      <c r="Q22" s="4">
        <v>0</v>
      </c>
      <c r="R22" s="6">
        <v>44512</v>
      </c>
      <c r="S22" s="5">
        <v>44516</v>
      </c>
      <c r="T22" s="4" t="s">
        <v>33</v>
      </c>
      <c r="U22" s="4">
        <v>300.8</v>
      </c>
      <c r="V22" s="4">
        <v>0</v>
      </c>
      <c r="W22" s="4">
        <v>0</v>
      </c>
      <c r="X22" s="4">
        <v>2298247</v>
      </c>
      <c r="Y22" s="4">
        <v>104022822224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1"/>
  <sheetViews>
    <sheetView tabSelected="1" workbookViewId="0">
      <selection activeCell="A27" sqref="A27:E31"/>
    </sheetView>
  </sheetViews>
  <sheetFormatPr defaultColWidth="9" defaultRowHeight="13.5"/>
  <cols>
    <col min="1" max="1" width="12.625" style="4" customWidth="1"/>
    <col min="2" max="3" width="11.5" style="4"/>
    <col min="4" max="1637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E1" s="4"/>
      <c r="F1" s="4"/>
      <c r="G1" s="4"/>
      <c r="H1" s="4" t="s">
        <v>82</v>
      </c>
    </row>
    <row r="2" s="4" customFormat="1" hidden="1" spans="1:9">
      <c r="A2" s="4">
        <v>16557422317</v>
      </c>
      <c r="B2" s="5">
        <v>44511</v>
      </c>
      <c r="C2" s="5">
        <v>44513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6" t="e">
        <f>VLOOKUP(A2,HOP!A:T,20,0)</f>
        <v>#N/A</v>
      </c>
    </row>
    <row r="3" s="4" customFormat="1" hidden="1" spans="1:9">
      <c r="A3" s="4">
        <v>16761114656</v>
      </c>
      <c r="B3" s="5">
        <v>44512</v>
      </c>
      <c r="C3" s="5">
        <v>44513</v>
      </c>
      <c r="D3" s="4">
        <v>755.65</v>
      </c>
      <c r="E3" s="4">
        <v>755.65</v>
      </c>
      <c r="F3" s="7" t="s">
        <v>83</v>
      </c>
      <c r="G3" s="4">
        <f t="shared" ref="G3:G21" si="0">D3-E3</f>
        <v>0</v>
      </c>
      <c r="H3" s="4" t="str">
        <f t="shared" ref="H3:H21" si="1">$H$1&amp;F3</f>
        <v>，202111091745120020</v>
      </c>
      <c r="I3" s="6" t="e">
        <f>VLOOKUP(A3,HOP!A:T,20,0)</f>
        <v>#N/A</v>
      </c>
    </row>
    <row r="4" s="4" customFormat="1" hidden="1" spans="1:9">
      <c r="A4" s="4">
        <v>16761401330</v>
      </c>
      <c r="B4" s="5">
        <v>44511</v>
      </c>
      <c r="C4" s="5">
        <v>44513</v>
      </c>
      <c r="D4" s="4">
        <v>746.3</v>
      </c>
      <c r="E4" s="4">
        <v>746.3</v>
      </c>
      <c r="F4" s="7" t="s">
        <v>84</v>
      </c>
      <c r="G4" s="4">
        <f t="shared" si="0"/>
        <v>0</v>
      </c>
      <c r="H4" s="4" t="str">
        <f t="shared" si="1"/>
        <v>，202111091941310020</v>
      </c>
      <c r="I4" s="6" t="e">
        <f>VLOOKUP(A4,HOP!A:T,20,0)</f>
        <v>#N/A</v>
      </c>
    </row>
    <row r="5" s="4" customFormat="1" spans="1:9">
      <c r="A5" s="4">
        <v>16765919801</v>
      </c>
      <c r="B5" s="5">
        <v>44512</v>
      </c>
      <c r="C5" s="5">
        <v>44513</v>
      </c>
      <c r="D5" s="4">
        <v>201.4</v>
      </c>
      <c r="E5" s="4" t="str">
        <f>VLOOKUP(A5,HOP!A:L,12,0)</f>
        <v>201.40</v>
      </c>
      <c r="F5" s="4" t="str">
        <f>VLOOKUP(A5,HOP!A:C,3,0)</f>
        <v>2295245</v>
      </c>
      <c r="G5" s="4">
        <f t="shared" si="0"/>
        <v>0</v>
      </c>
      <c r="H5" s="4" t="str">
        <f t="shared" si="1"/>
        <v>，2295245</v>
      </c>
      <c r="I5" s="6" t="str">
        <f>VLOOKUP(A5,HOP!A:T,20,0)</f>
        <v>直连</v>
      </c>
    </row>
    <row r="6" s="4" customFormat="1" spans="1:9">
      <c r="A6" s="4">
        <v>16767037930</v>
      </c>
      <c r="B6" s="5">
        <v>44512</v>
      </c>
      <c r="C6" s="5">
        <v>44513</v>
      </c>
      <c r="D6" s="4">
        <v>939.54</v>
      </c>
      <c r="E6" s="4" t="str">
        <f>VLOOKUP(A6,HOP!A:L,12,0)</f>
        <v>939.54</v>
      </c>
      <c r="F6" s="4" t="str">
        <f>VLOOKUP(A6,HOP!A:C,3,0)</f>
        <v>2295511</v>
      </c>
      <c r="G6" s="4">
        <f t="shared" si="0"/>
        <v>0</v>
      </c>
      <c r="H6" s="4" t="str">
        <f t="shared" si="1"/>
        <v>，2295511</v>
      </c>
      <c r="I6" s="6" t="str">
        <f>VLOOKUP(A6,HOP!A:T,20,0)</f>
        <v>直连</v>
      </c>
    </row>
    <row r="7" s="4" customFormat="1" spans="1:9">
      <c r="A7" s="4">
        <v>16769403710</v>
      </c>
      <c r="B7" s="5">
        <v>44511</v>
      </c>
      <c r="C7" s="5">
        <v>44513</v>
      </c>
      <c r="D7" s="4">
        <v>396.84</v>
      </c>
      <c r="E7" s="4" t="str">
        <f>VLOOKUP(A7,HOP!A:L,12,0)</f>
        <v>396.84</v>
      </c>
      <c r="F7" s="4" t="str">
        <f>VLOOKUP(A7,HOP!A:C,3,0)</f>
        <v>2296297</v>
      </c>
      <c r="G7" s="4">
        <f t="shared" si="0"/>
        <v>0</v>
      </c>
      <c r="H7" s="4" t="str">
        <f t="shared" si="1"/>
        <v>，2296297</v>
      </c>
      <c r="I7" s="6" t="str">
        <f>VLOOKUP(A7,HOP!A:T,20,0)</f>
        <v>直连</v>
      </c>
    </row>
    <row r="8" s="4" customFormat="1" spans="1:9">
      <c r="A8" s="4">
        <v>16769408506</v>
      </c>
      <c r="B8" s="5">
        <v>44511</v>
      </c>
      <c r="C8" s="5">
        <v>44513</v>
      </c>
      <c r="D8" s="4">
        <v>396.84</v>
      </c>
      <c r="E8" s="4" t="str">
        <f>VLOOKUP(A8,HOP!A:L,12,0)</f>
        <v>396.84</v>
      </c>
      <c r="F8" s="4" t="str">
        <f>VLOOKUP(A8,HOP!A:C,3,0)</f>
        <v>2296302</v>
      </c>
      <c r="G8" s="4">
        <f t="shared" si="0"/>
        <v>0</v>
      </c>
      <c r="H8" s="4" t="str">
        <f t="shared" si="1"/>
        <v>，2296302</v>
      </c>
      <c r="I8" s="6" t="str">
        <f>VLOOKUP(A8,HOP!A:T,20,0)</f>
        <v>直连</v>
      </c>
    </row>
    <row r="9" s="4" customFormat="1" spans="1:9">
      <c r="A9" s="4">
        <v>16770088585</v>
      </c>
      <c r="B9" s="5">
        <v>44512</v>
      </c>
      <c r="C9" s="5">
        <v>44513</v>
      </c>
      <c r="D9" s="4">
        <v>175</v>
      </c>
      <c r="E9" s="4" t="str">
        <f>VLOOKUP(A9,HOP!A:L,12,0)</f>
        <v>175.00</v>
      </c>
      <c r="F9" s="4" t="str">
        <f>VLOOKUP(A9,HOP!A:C,3,0)</f>
        <v>2296530</v>
      </c>
      <c r="G9" s="4">
        <f t="shared" si="0"/>
        <v>0</v>
      </c>
      <c r="H9" s="4" t="str">
        <f t="shared" si="1"/>
        <v>，2296530</v>
      </c>
      <c r="I9" s="6" t="str">
        <f>VLOOKUP(A9,HOP!A:T,20,0)</f>
        <v>直连</v>
      </c>
    </row>
    <row r="10" s="4" customFormat="1" spans="1:9">
      <c r="A10" s="4">
        <v>16773842449</v>
      </c>
      <c r="B10" s="5">
        <v>44512</v>
      </c>
      <c r="C10" s="5">
        <v>44513</v>
      </c>
      <c r="D10" s="4">
        <v>82.38</v>
      </c>
      <c r="E10" s="4" t="str">
        <f>VLOOKUP(A10,HOP!A:L,12,0)</f>
        <v>82.38</v>
      </c>
      <c r="F10" s="4" t="str">
        <f>VLOOKUP(A10,HOP!A:C,3,0)</f>
        <v>2296723</v>
      </c>
      <c r="G10" s="4">
        <f t="shared" si="0"/>
        <v>0</v>
      </c>
      <c r="H10" s="4" t="str">
        <f t="shared" si="1"/>
        <v>，2296723</v>
      </c>
      <c r="I10" s="6" t="str">
        <f>VLOOKUP(A10,HOP!A:T,20,0)</f>
        <v>直连</v>
      </c>
    </row>
    <row r="11" s="4" customFormat="1" spans="1:9">
      <c r="A11" s="4">
        <v>16775539769</v>
      </c>
      <c r="B11" s="5">
        <v>44512</v>
      </c>
      <c r="C11" s="5">
        <v>44513</v>
      </c>
      <c r="D11" s="4">
        <v>432.48</v>
      </c>
      <c r="E11" s="4" t="str">
        <f>VLOOKUP(A11,HOP!A:L,12,0)</f>
        <v>432.48</v>
      </c>
      <c r="F11" s="4" t="str">
        <f>VLOOKUP(A11,HOP!A:C,3,0)</f>
        <v>2297087</v>
      </c>
      <c r="G11" s="4">
        <f t="shared" si="0"/>
        <v>0</v>
      </c>
      <c r="H11" s="4" t="str">
        <f t="shared" si="1"/>
        <v>，2297087</v>
      </c>
      <c r="I11" s="6" t="str">
        <f>VLOOKUP(A11,HOP!A:T,20,0)</f>
        <v>直采</v>
      </c>
    </row>
    <row r="12" s="4" customFormat="1" spans="1:9">
      <c r="A12" s="4">
        <v>16776142428</v>
      </c>
      <c r="B12" s="5">
        <v>44512</v>
      </c>
      <c r="C12" s="5">
        <v>44513</v>
      </c>
      <c r="D12" s="4">
        <v>638.6</v>
      </c>
      <c r="E12" s="4" t="str">
        <f>VLOOKUP(A12,HOP!A:L,12,0)</f>
        <v>638.60</v>
      </c>
      <c r="F12" s="4" t="str">
        <f>VLOOKUP(A12,HOP!A:C,3,0)</f>
        <v>2297255</v>
      </c>
      <c r="G12" s="4">
        <f t="shared" si="0"/>
        <v>0</v>
      </c>
      <c r="H12" s="4" t="str">
        <f t="shared" si="1"/>
        <v>，2297255</v>
      </c>
      <c r="I12" s="6" t="str">
        <f>VLOOKUP(A12,HOP!A:T,20,0)</f>
        <v>直连</v>
      </c>
    </row>
    <row r="13" s="4" customFormat="1" spans="1:9">
      <c r="A13" s="4">
        <v>16776569289</v>
      </c>
      <c r="B13" s="5">
        <v>44512</v>
      </c>
      <c r="C13" s="5">
        <v>44513</v>
      </c>
      <c r="D13" s="4">
        <v>224.67</v>
      </c>
      <c r="E13" s="4" t="str">
        <f>VLOOKUP(A13,HOP!A:L,12,0)</f>
        <v>224.67</v>
      </c>
      <c r="F13" s="4" t="str">
        <f>VLOOKUP(A13,HOP!A:C,3,0)</f>
        <v>2297362</v>
      </c>
      <c r="G13" s="4">
        <f t="shared" si="0"/>
        <v>0</v>
      </c>
      <c r="H13" s="4" t="str">
        <f t="shared" si="1"/>
        <v>，2297362</v>
      </c>
      <c r="I13" s="6" t="str">
        <f>VLOOKUP(A13,HOP!A:T,20,0)</f>
        <v>直连</v>
      </c>
    </row>
    <row r="14" s="4" customFormat="1" spans="1:9">
      <c r="A14" s="4">
        <v>16777401606</v>
      </c>
      <c r="B14" s="5">
        <v>44512</v>
      </c>
      <c r="C14" s="5">
        <v>44513</v>
      </c>
      <c r="D14" s="4">
        <v>103.53</v>
      </c>
      <c r="E14" s="4" t="str">
        <f>VLOOKUP(A14,HOP!A:L,12,0)</f>
        <v>103.53</v>
      </c>
      <c r="F14" s="4" t="str">
        <f>VLOOKUP(A14,HOP!A:C,3,0)</f>
        <v>2297660</v>
      </c>
      <c r="G14" s="4">
        <f t="shared" si="0"/>
        <v>0</v>
      </c>
      <c r="H14" s="4" t="str">
        <f t="shared" si="1"/>
        <v>，2297660</v>
      </c>
      <c r="I14" s="6" t="str">
        <f>VLOOKUP(A14,HOP!A:T,20,0)</f>
        <v>直连</v>
      </c>
    </row>
    <row r="15" s="4" customFormat="1" spans="1:9">
      <c r="A15" s="4">
        <v>16777570630</v>
      </c>
      <c r="B15" s="5">
        <v>44512</v>
      </c>
      <c r="C15" s="5">
        <v>44513</v>
      </c>
      <c r="D15" s="4">
        <v>232.67</v>
      </c>
      <c r="E15" s="4" t="str">
        <f>VLOOKUP(A15,HOP!A:L,12,0)</f>
        <v>232.67</v>
      </c>
      <c r="F15" s="4" t="str">
        <f>VLOOKUP(A15,HOP!A:C,3,0)</f>
        <v>2297707</v>
      </c>
      <c r="G15" s="4">
        <f t="shared" si="0"/>
        <v>0</v>
      </c>
      <c r="H15" s="4" t="str">
        <f t="shared" si="1"/>
        <v>，2297707</v>
      </c>
      <c r="I15" s="6" t="str">
        <f>VLOOKUP(A15,HOP!A:T,20,0)</f>
        <v>直连</v>
      </c>
    </row>
    <row r="16" s="4" customFormat="1" spans="1:9">
      <c r="A16" s="4">
        <v>16777604889</v>
      </c>
      <c r="B16" s="5">
        <v>44512</v>
      </c>
      <c r="C16" s="5">
        <v>44513</v>
      </c>
      <c r="D16" s="4">
        <v>103.53</v>
      </c>
      <c r="E16" s="4" t="str">
        <f>VLOOKUP(A16,HOP!A:L,12,0)</f>
        <v>103.53</v>
      </c>
      <c r="F16" s="4" t="str">
        <f>VLOOKUP(A16,HOP!A:C,3,0)</f>
        <v>2297716</v>
      </c>
      <c r="G16" s="4">
        <f t="shared" si="0"/>
        <v>0</v>
      </c>
      <c r="H16" s="4" t="str">
        <f t="shared" si="1"/>
        <v>，2297716</v>
      </c>
      <c r="I16" s="6" t="str">
        <f>VLOOKUP(A16,HOP!A:T,20,0)</f>
        <v>直连</v>
      </c>
    </row>
    <row r="17" s="4" customFormat="1" spans="1:9">
      <c r="A17" s="4">
        <v>16779049237</v>
      </c>
      <c r="B17" s="5">
        <v>44512</v>
      </c>
      <c r="C17" s="5">
        <v>44513</v>
      </c>
      <c r="D17" s="4">
        <v>245.15</v>
      </c>
      <c r="E17" s="4" t="str">
        <f>VLOOKUP(A17,HOP!A:L,12,0)</f>
        <v>245.15</v>
      </c>
      <c r="F17" s="4" t="str">
        <f>VLOOKUP(A17,HOP!A:C,3,0)</f>
        <v>2298127</v>
      </c>
      <c r="G17" s="4">
        <f t="shared" si="0"/>
        <v>0</v>
      </c>
      <c r="H17" s="4" t="str">
        <f t="shared" si="1"/>
        <v>，2298127</v>
      </c>
      <c r="I17" s="6" t="str">
        <f>VLOOKUP(A17,HOP!A:T,20,0)</f>
        <v>直采</v>
      </c>
    </row>
    <row r="18" s="4" customFormat="1" spans="1:9">
      <c r="A18" s="4">
        <v>16779244646</v>
      </c>
      <c r="B18" s="5">
        <v>44512</v>
      </c>
      <c r="C18" s="5">
        <v>44513</v>
      </c>
      <c r="D18" s="4">
        <v>300.8</v>
      </c>
      <c r="E18" s="4" t="str">
        <f>VLOOKUP(A18,HOP!A:L,12,0)</f>
        <v>300.80</v>
      </c>
      <c r="F18" s="4" t="str">
        <f>VLOOKUP(A18,HOP!A:C,3,0)</f>
        <v>2298180</v>
      </c>
      <c r="G18" s="4">
        <f t="shared" si="0"/>
        <v>0</v>
      </c>
      <c r="H18" s="4" t="str">
        <f t="shared" si="1"/>
        <v>，2298180</v>
      </c>
      <c r="I18" s="6" t="str">
        <f>VLOOKUP(A18,HOP!A:T,20,0)</f>
        <v>直连</v>
      </c>
    </row>
    <row r="19" s="4" customFormat="1" spans="1:9">
      <c r="A19" s="4">
        <v>16783655409</v>
      </c>
      <c r="B19" s="5">
        <v>44512</v>
      </c>
      <c r="C19" s="5">
        <v>44513</v>
      </c>
      <c r="D19" s="4">
        <v>300.8</v>
      </c>
      <c r="E19" s="4" t="str">
        <f>VLOOKUP(A19,HOP!A:L,12,0)</f>
        <v>300.80</v>
      </c>
      <c r="F19" s="4" t="str">
        <f>VLOOKUP(A19,HOP!A:C,3,0)</f>
        <v>2298231</v>
      </c>
      <c r="G19" s="4">
        <f t="shared" si="0"/>
        <v>0</v>
      </c>
      <c r="H19" s="4" t="str">
        <f t="shared" si="1"/>
        <v>，2298231</v>
      </c>
      <c r="I19" s="6" t="str">
        <f>VLOOKUP(A19,HOP!A:T,20,0)</f>
        <v>直连</v>
      </c>
    </row>
    <row r="20" s="4" customFormat="1" spans="1:9">
      <c r="A20" s="4">
        <v>16783797496</v>
      </c>
      <c r="B20" s="5">
        <v>44512</v>
      </c>
      <c r="C20" s="5">
        <v>44513</v>
      </c>
      <c r="D20" s="4">
        <v>275.39</v>
      </c>
      <c r="E20" s="4" t="str">
        <f>VLOOKUP(A20,HOP!A:L,12,0)</f>
        <v>275.39</v>
      </c>
      <c r="F20" s="4" t="str">
        <f>VLOOKUP(A20,HOP!A:C,3,0)</f>
        <v>2298243</v>
      </c>
      <c r="G20" s="4">
        <f t="shared" si="0"/>
        <v>0</v>
      </c>
      <c r="H20" s="4" t="str">
        <f t="shared" si="1"/>
        <v>，2298243</v>
      </c>
      <c r="I20" s="6" t="str">
        <f>VLOOKUP(A20,HOP!A:T,20,0)</f>
        <v>直连</v>
      </c>
    </row>
    <row r="21" s="4" customFormat="1" spans="1:9">
      <c r="A21" s="4">
        <v>16783824438</v>
      </c>
      <c r="B21" s="5">
        <v>44512</v>
      </c>
      <c r="C21" s="5">
        <v>44513</v>
      </c>
      <c r="D21" s="4">
        <v>300.8</v>
      </c>
      <c r="E21" s="4" t="str">
        <f>VLOOKUP(A21,HOP!A:L,12,0)</f>
        <v>300.80</v>
      </c>
      <c r="F21" s="4" t="str">
        <f>VLOOKUP(A21,HOP!A:C,3,0)</f>
        <v>2298247</v>
      </c>
      <c r="G21" s="4">
        <f t="shared" si="0"/>
        <v>0</v>
      </c>
      <c r="H21" s="4" t="str">
        <f t="shared" si="1"/>
        <v>，2298247</v>
      </c>
      <c r="I21" s="6" t="str">
        <f>VLOOKUP(A21,HOP!A:T,20,0)</f>
        <v>直连</v>
      </c>
    </row>
    <row r="23" spans="4:4">
      <c r="D23" s="4">
        <f>SUM(D2:D22)</f>
        <v>6852.37</v>
      </c>
    </row>
    <row r="27" spans="1:5">
      <c r="A27" s="4" t="s">
        <v>85</v>
      </c>
      <c r="D27" s="4">
        <v>677.63</v>
      </c>
      <c r="E27" s="4">
        <v>827.27</v>
      </c>
    </row>
    <row r="28" spans="1:5">
      <c r="A28" s="4" t="s">
        <v>86</v>
      </c>
      <c r="D28" s="4">
        <v>4672.79</v>
      </c>
      <c r="E28" s="4">
        <v>5704.66</v>
      </c>
    </row>
    <row r="29" ht="15" customHeight="1" spans="1:5">
      <c r="A29" s="4" t="s">
        <v>87</v>
      </c>
      <c r="D29" s="4">
        <v>1501.95</v>
      </c>
      <c r="E29" s="4">
        <v>1833.61</v>
      </c>
    </row>
    <row r="30" spans="1:5">
      <c r="A30" s="4" t="s">
        <v>88</v>
      </c>
      <c r="D30" s="4">
        <f>SUBTOTAL(9,D27:D29)</f>
        <v>6852.37</v>
      </c>
      <c r="E30" s="4">
        <f>SUBTOTAL(9,E27:E29)</f>
        <v>8365.54</v>
      </c>
    </row>
    <row r="31" spans="1:1">
      <c r="A31" s="4" t="s">
        <v>89</v>
      </c>
    </row>
  </sheetData>
  <autoFilter ref="A1:XFD31">
    <filterColumn colId="3">
      <filters blank="1">
        <filter val="103.53"/>
        <filter val="939.54"/>
        <filter val="245.15"/>
        <filter val="746.3"/>
        <filter val="201.4"/>
        <filter val="755.65"/>
        <filter val="638.6"/>
        <filter val="224.67"/>
        <filter val="232.67"/>
        <filter val="6852.37"/>
        <filter val="300.8"/>
        <filter val="175"/>
        <filter val="82.38"/>
        <filter val="275.39"/>
        <filter val="396.84"/>
        <filter val="432.48"/>
      </filters>
    </filterColumn>
    <filterColumn colId="8">
      <filters blank="1">
        <filter val="直采"/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90</v>
      </c>
      <c r="B1" s="2" t="s">
        <v>91</v>
      </c>
      <c r="C1" s="2" t="s">
        <v>92</v>
      </c>
      <c r="D1" s="2" t="s">
        <v>93</v>
      </c>
      <c r="E1" s="2" t="s">
        <v>13</v>
      </c>
      <c r="F1" s="2" t="s">
        <v>5</v>
      </c>
      <c r="G1" s="2" t="s">
        <v>6</v>
      </c>
      <c r="H1" s="2" t="s">
        <v>94</v>
      </c>
      <c r="I1" s="2" t="s">
        <v>95</v>
      </c>
      <c r="J1" s="2" t="s">
        <v>96</v>
      </c>
      <c r="K1" s="2" t="s">
        <v>97</v>
      </c>
      <c r="L1" s="2" t="s">
        <v>98</v>
      </c>
      <c r="M1" s="2" t="s">
        <v>99</v>
      </c>
      <c r="N1" s="2" t="s">
        <v>100</v>
      </c>
      <c r="O1" s="2" t="s">
        <v>101</v>
      </c>
      <c r="P1" s="2" t="s">
        <v>102</v>
      </c>
      <c r="Q1" s="2" t="s">
        <v>103</v>
      </c>
      <c r="R1" s="2" t="s">
        <v>104</v>
      </c>
      <c r="S1" s="2" t="s">
        <v>105</v>
      </c>
      <c r="T1" s="2" t="s">
        <v>106</v>
      </c>
    </row>
    <row r="2" s="1" customFormat="1" spans="1:20">
      <c r="A2" s="3">
        <v>16765919801</v>
      </c>
      <c r="B2" s="1" t="s">
        <v>107</v>
      </c>
      <c r="C2" s="1" t="s">
        <v>108</v>
      </c>
      <c r="D2" s="1" t="s">
        <v>109</v>
      </c>
      <c r="E2" s="1" t="s">
        <v>41</v>
      </c>
      <c r="F2" s="1" t="s">
        <v>110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16767037930</v>
      </c>
      <c r="B3" s="1" t="s">
        <v>107</v>
      </c>
      <c r="C3" s="1" t="s">
        <v>122</v>
      </c>
      <c r="D3" s="1" t="s">
        <v>123</v>
      </c>
      <c r="E3" s="1" t="s">
        <v>44</v>
      </c>
      <c r="F3" s="1" t="s">
        <v>110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16769403710</v>
      </c>
      <c r="B4" s="1" t="s">
        <v>126</v>
      </c>
      <c r="C4" s="1" t="s">
        <v>127</v>
      </c>
      <c r="D4" s="1" t="s">
        <v>128</v>
      </c>
      <c r="E4" s="1" t="s">
        <v>47</v>
      </c>
      <c r="F4" s="1" t="s">
        <v>126</v>
      </c>
      <c r="G4" s="1" t="s">
        <v>111</v>
      </c>
      <c r="H4" s="1" t="s">
        <v>112</v>
      </c>
      <c r="I4" s="1" t="s">
        <v>129</v>
      </c>
      <c r="J4" s="1" t="s">
        <v>114</v>
      </c>
      <c r="K4" s="1" t="s">
        <v>129</v>
      </c>
      <c r="L4" s="1" t="s">
        <v>129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130</v>
      </c>
      <c r="R4" s="1" t="s">
        <v>119</v>
      </c>
      <c r="S4" s="1" t="s">
        <v>120</v>
      </c>
      <c r="T4" s="1" t="s">
        <v>121</v>
      </c>
    </row>
    <row r="5" s="1" customFormat="1" spans="1:20">
      <c r="A5" s="3">
        <v>16769408506</v>
      </c>
      <c r="B5" s="1" t="s">
        <v>126</v>
      </c>
      <c r="C5" s="1" t="s">
        <v>131</v>
      </c>
      <c r="D5" s="1" t="s">
        <v>128</v>
      </c>
      <c r="E5" s="1" t="s">
        <v>48</v>
      </c>
      <c r="F5" s="1" t="s">
        <v>126</v>
      </c>
      <c r="G5" s="1" t="s">
        <v>111</v>
      </c>
      <c r="H5" s="1" t="s">
        <v>112</v>
      </c>
      <c r="I5" s="1" t="s">
        <v>129</v>
      </c>
      <c r="J5" s="1" t="s">
        <v>114</v>
      </c>
      <c r="K5" s="1" t="s">
        <v>129</v>
      </c>
      <c r="L5" s="1" t="s">
        <v>129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132</v>
      </c>
      <c r="R5" s="1" t="s">
        <v>119</v>
      </c>
      <c r="S5" s="1" t="s">
        <v>120</v>
      </c>
      <c r="T5" s="1" t="s">
        <v>121</v>
      </c>
    </row>
    <row r="6" s="1" customFormat="1" spans="1:20">
      <c r="A6" s="3">
        <v>16770088585</v>
      </c>
      <c r="B6" s="1" t="s">
        <v>126</v>
      </c>
      <c r="C6" s="1" t="s">
        <v>133</v>
      </c>
      <c r="D6" s="1" t="s">
        <v>134</v>
      </c>
      <c r="E6" s="1" t="s">
        <v>51</v>
      </c>
      <c r="F6" s="1" t="s">
        <v>110</v>
      </c>
      <c r="G6" s="1" t="s">
        <v>111</v>
      </c>
      <c r="H6" s="1" t="s">
        <v>112</v>
      </c>
      <c r="I6" s="1" t="s">
        <v>135</v>
      </c>
      <c r="J6" s="1" t="s">
        <v>114</v>
      </c>
      <c r="K6" s="1" t="s">
        <v>135</v>
      </c>
      <c r="L6" s="1" t="s">
        <v>135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136</v>
      </c>
      <c r="R6" s="1" t="s">
        <v>119</v>
      </c>
      <c r="S6" s="1" t="s">
        <v>120</v>
      </c>
      <c r="T6" s="1" t="s">
        <v>121</v>
      </c>
    </row>
    <row r="7" s="1" customFormat="1" spans="1:20">
      <c r="A7" s="3">
        <v>16773842449</v>
      </c>
      <c r="B7" s="1" t="s">
        <v>126</v>
      </c>
      <c r="C7" s="1" t="s">
        <v>137</v>
      </c>
      <c r="D7" s="1" t="s">
        <v>138</v>
      </c>
      <c r="E7" s="1" t="s">
        <v>54</v>
      </c>
      <c r="F7" s="1" t="s">
        <v>110</v>
      </c>
      <c r="G7" s="1" t="s">
        <v>111</v>
      </c>
      <c r="H7" s="1" t="s">
        <v>112</v>
      </c>
      <c r="I7" s="1" t="s">
        <v>139</v>
      </c>
      <c r="J7" s="1" t="s">
        <v>114</v>
      </c>
      <c r="K7" s="1" t="s">
        <v>139</v>
      </c>
      <c r="L7" s="1" t="s">
        <v>139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140</v>
      </c>
      <c r="R7" s="1" t="s">
        <v>119</v>
      </c>
      <c r="S7" s="1" t="s">
        <v>120</v>
      </c>
      <c r="T7" s="1" t="s">
        <v>121</v>
      </c>
    </row>
    <row r="8" s="1" customFormat="1" spans="1:20">
      <c r="A8" s="3">
        <v>16775539769</v>
      </c>
      <c r="B8" s="1" t="s">
        <v>126</v>
      </c>
      <c r="C8" s="1" t="s">
        <v>141</v>
      </c>
      <c r="D8" s="1" t="s">
        <v>142</v>
      </c>
      <c r="E8" s="1" t="s">
        <v>57</v>
      </c>
      <c r="F8" s="1" t="s">
        <v>110</v>
      </c>
      <c r="G8" s="1" t="s">
        <v>111</v>
      </c>
      <c r="H8" s="1" t="s">
        <v>112</v>
      </c>
      <c r="I8" s="1" t="s">
        <v>143</v>
      </c>
      <c r="J8" s="1" t="s">
        <v>114</v>
      </c>
      <c r="K8" s="1" t="s">
        <v>143</v>
      </c>
      <c r="L8" s="1" t="s">
        <v>143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144</v>
      </c>
      <c r="R8" s="1" t="s">
        <v>119</v>
      </c>
      <c r="S8" s="1" t="s">
        <v>120</v>
      </c>
      <c r="T8" s="1" t="s">
        <v>145</v>
      </c>
    </row>
    <row r="9" s="1" customFormat="1" spans="1:20">
      <c r="A9" s="3">
        <v>16776142428</v>
      </c>
      <c r="B9" s="1" t="s">
        <v>126</v>
      </c>
      <c r="C9" s="1" t="s">
        <v>146</v>
      </c>
      <c r="D9" s="1" t="s">
        <v>147</v>
      </c>
      <c r="E9" s="1" t="s">
        <v>60</v>
      </c>
      <c r="F9" s="1" t="s">
        <v>110</v>
      </c>
      <c r="G9" s="1" t="s">
        <v>111</v>
      </c>
      <c r="H9" s="1" t="s">
        <v>112</v>
      </c>
      <c r="I9" s="1" t="s">
        <v>148</v>
      </c>
      <c r="J9" s="1" t="s">
        <v>114</v>
      </c>
      <c r="K9" s="1" t="s">
        <v>148</v>
      </c>
      <c r="L9" s="1" t="s">
        <v>148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149</v>
      </c>
      <c r="R9" s="1" t="s">
        <v>119</v>
      </c>
      <c r="S9" s="1" t="s">
        <v>120</v>
      </c>
      <c r="T9" s="1" t="s">
        <v>121</v>
      </c>
    </row>
    <row r="10" s="1" customFormat="1" spans="1:20">
      <c r="A10" s="3">
        <v>16776569289</v>
      </c>
      <c r="B10" s="1" t="s">
        <v>110</v>
      </c>
      <c r="C10" s="1" t="s">
        <v>150</v>
      </c>
      <c r="D10" s="1" t="s">
        <v>151</v>
      </c>
      <c r="E10" s="1" t="s">
        <v>63</v>
      </c>
      <c r="F10" s="1" t="s">
        <v>110</v>
      </c>
      <c r="G10" s="1" t="s">
        <v>111</v>
      </c>
      <c r="H10" s="1" t="s">
        <v>112</v>
      </c>
      <c r="I10" s="1" t="s">
        <v>152</v>
      </c>
      <c r="J10" s="1" t="s">
        <v>114</v>
      </c>
      <c r="K10" s="1" t="s">
        <v>152</v>
      </c>
      <c r="L10" s="1" t="s">
        <v>152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153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16777401606</v>
      </c>
      <c r="B11" s="1" t="s">
        <v>110</v>
      </c>
      <c r="C11" s="1" t="s">
        <v>154</v>
      </c>
      <c r="D11" s="1" t="s">
        <v>155</v>
      </c>
      <c r="E11" s="1" t="s">
        <v>66</v>
      </c>
      <c r="F11" s="1" t="s">
        <v>110</v>
      </c>
      <c r="G11" s="1" t="s">
        <v>111</v>
      </c>
      <c r="H11" s="1" t="s">
        <v>112</v>
      </c>
      <c r="I11" s="1" t="s">
        <v>156</v>
      </c>
      <c r="J11" s="1" t="s">
        <v>114</v>
      </c>
      <c r="K11" s="1" t="s">
        <v>156</v>
      </c>
      <c r="L11" s="1" t="s">
        <v>156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157</v>
      </c>
      <c r="R11" s="1" t="s">
        <v>119</v>
      </c>
      <c r="S11" s="1" t="s">
        <v>120</v>
      </c>
      <c r="T11" s="1" t="s">
        <v>121</v>
      </c>
    </row>
    <row r="12" s="1" customFormat="1" spans="1:20">
      <c r="A12" s="3">
        <v>16777570630</v>
      </c>
      <c r="B12" s="1" t="s">
        <v>110</v>
      </c>
      <c r="C12" s="1" t="s">
        <v>158</v>
      </c>
      <c r="D12" s="1" t="s">
        <v>159</v>
      </c>
      <c r="E12" s="1" t="s">
        <v>69</v>
      </c>
      <c r="F12" s="1" t="s">
        <v>110</v>
      </c>
      <c r="G12" s="1" t="s">
        <v>111</v>
      </c>
      <c r="H12" s="1" t="s">
        <v>112</v>
      </c>
      <c r="I12" s="1" t="s">
        <v>160</v>
      </c>
      <c r="J12" s="1" t="s">
        <v>114</v>
      </c>
      <c r="K12" s="1" t="s">
        <v>160</v>
      </c>
      <c r="L12" s="1" t="s">
        <v>160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161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16777604889</v>
      </c>
      <c r="B13" s="1" t="s">
        <v>110</v>
      </c>
      <c r="C13" s="1" t="s">
        <v>162</v>
      </c>
      <c r="D13" s="1" t="s">
        <v>155</v>
      </c>
      <c r="E13" s="1" t="s">
        <v>70</v>
      </c>
      <c r="F13" s="1" t="s">
        <v>110</v>
      </c>
      <c r="G13" s="1" t="s">
        <v>111</v>
      </c>
      <c r="H13" s="1" t="s">
        <v>112</v>
      </c>
      <c r="I13" s="1" t="s">
        <v>156</v>
      </c>
      <c r="J13" s="1" t="s">
        <v>114</v>
      </c>
      <c r="K13" s="1" t="s">
        <v>156</v>
      </c>
      <c r="L13" s="1" t="s">
        <v>156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163</v>
      </c>
      <c r="R13" s="1" t="s">
        <v>119</v>
      </c>
      <c r="S13" s="1" t="s">
        <v>120</v>
      </c>
      <c r="T13" s="1" t="s">
        <v>121</v>
      </c>
    </row>
    <row r="14" s="1" customFormat="1" spans="1:20">
      <c r="A14" s="3">
        <v>16779049237</v>
      </c>
      <c r="B14" s="1" t="s">
        <v>110</v>
      </c>
      <c r="C14" s="1" t="s">
        <v>164</v>
      </c>
      <c r="D14" s="1" t="s">
        <v>165</v>
      </c>
      <c r="E14" s="1" t="s">
        <v>73</v>
      </c>
      <c r="F14" s="1" t="s">
        <v>110</v>
      </c>
      <c r="G14" s="1" t="s">
        <v>111</v>
      </c>
      <c r="H14" s="1" t="s">
        <v>112</v>
      </c>
      <c r="I14" s="1" t="s">
        <v>166</v>
      </c>
      <c r="J14" s="1" t="s">
        <v>114</v>
      </c>
      <c r="K14" s="1" t="s">
        <v>166</v>
      </c>
      <c r="L14" s="1" t="s">
        <v>166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167</v>
      </c>
      <c r="R14" s="1" t="s">
        <v>119</v>
      </c>
      <c r="S14" s="1" t="s">
        <v>120</v>
      </c>
      <c r="T14" s="1" t="s">
        <v>145</v>
      </c>
    </row>
    <row r="15" s="1" customFormat="1" spans="1:20">
      <c r="A15" s="3">
        <v>16779244646</v>
      </c>
      <c r="B15" s="1" t="s">
        <v>110</v>
      </c>
      <c r="C15" s="1" t="s">
        <v>168</v>
      </c>
      <c r="D15" s="1" t="s">
        <v>169</v>
      </c>
      <c r="E15" s="1" t="s">
        <v>76</v>
      </c>
      <c r="F15" s="1" t="s">
        <v>110</v>
      </c>
      <c r="G15" s="1" t="s">
        <v>111</v>
      </c>
      <c r="H15" s="1" t="s">
        <v>112</v>
      </c>
      <c r="I15" s="1" t="s">
        <v>170</v>
      </c>
      <c r="J15" s="1" t="s">
        <v>114</v>
      </c>
      <c r="K15" s="1" t="s">
        <v>170</v>
      </c>
      <c r="L15" s="1" t="s">
        <v>170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171</v>
      </c>
      <c r="R15" s="1" t="s">
        <v>119</v>
      </c>
      <c r="S15" s="1" t="s">
        <v>120</v>
      </c>
      <c r="T15" s="1" t="s">
        <v>121</v>
      </c>
    </row>
    <row r="16" s="1" customFormat="1" spans="1:20">
      <c r="A16" s="3">
        <v>16783655409</v>
      </c>
      <c r="B16" s="1" t="s">
        <v>110</v>
      </c>
      <c r="C16" s="1" t="s">
        <v>172</v>
      </c>
      <c r="D16" s="1" t="s">
        <v>169</v>
      </c>
      <c r="E16" s="1" t="s">
        <v>77</v>
      </c>
      <c r="F16" s="1" t="s">
        <v>110</v>
      </c>
      <c r="G16" s="1" t="s">
        <v>111</v>
      </c>
      <c r="H16" s="1" t="s">
        <v>112</v>
      </c>
      <c r="I16" s="1" t="s">
        <v>170</v>
      </c>
      <c r="J16" s="1" t="s">
        <v>114</v>
      </c>
      <c r="K16" s="1" t="s">
        <v>170</v>
      </c>
      <c r="L16" s="1" t="s">
        <v>170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173</v>
      </c>
      <c r="R16" s="1" t="s">
        <v>119</v>
      </c>
      <c r="S16" s="1" t="s">
        <v>120</v>
      </c>
      <c r="T16" s="1" t="s">
        <v>121</v>
      </c>
    </row>
    <row r="17" s="1" customFormat="1" spans="1:20">
      <c r="A17" s="3">
        <v>16783797496</v>
      </c>
      <c r="B17" s="1" t="s">
        <v>110</v>
      </c>
      <c r="C17" s="1" t="s">
        <v>174</v>
      </c>
      <c r="D17" s="1" t="s">
        <v>175</v>
      </c>
      <c r="E17" s="1" t="s">
        <v>80</v>
      </c>
      <c r="F17" s="1" t="s">
        <v>110</v>
      </c>
      <c r="G17" s="1" t="s">
        <v>111</v>
      </c>
      <c r="H17" s="1" t="s">
        <v>112</v>
      </c>
      <c r="I17" s="1" t="s">
        <v>176</v>
      </c>
      <c r="J17" s="1" t="s">
        <v>114</v>
      </c>
      <c r="K17" s="1" t="s">
        <v>176</v>
      </c>
      <c r="L17" s="1" t="s">
        <v>176</v>
      </c>
      <c r="M17" s="1" t="s">
        <v>115</v>
      </c>
      <c r="N17" s="1" t="s">
        <v>115</v>
      </c>
      <c r="O17" s="1" t="s">
        <v>116</v>
      </c>
      <c r="P17" s="1" t="s">
        <v>117</v>
      </c>
      <c r="Q17" s="1" t="s">
        <v>177</v>
      </c>
      <c r="R17" s="1" t="s">
        <v>119</v>
      </c>
      <c r="S17" s="1" t="s">
        <v>120</v>
      </c>
      <c r="T17" s="1" t="s">
        <v>121</v>
      </c>
    </row>
    <row r="18" s="1" customFormat="1" spans="1:20">
      <c r="A18" s="3">
        <v>16783824438</v>
      </c>
      <c r="B18" s="1" t="s">
        <v>110</v>
      </c>
      <c r="C18" s="1" t="s">
        <v>178</v>
      </c>
      <c r="D18" s="1" t="s">
        <v>169</v>
      </c>
      <c r="E18" s="1" t="s">
        <v>81</v>
      </c>
      <c r="F18" s="1" t="s">
        <v>110</v>
      </c>
      <c r="G18" s="1" t="s">
        <v>111</v>
      </c>
      <c r="H18" s="1" t="s">
        <v>112</v>
      </c>
      <c r="I18" s="1" t="s">
        <v>170</v>
      </c>
      <c r="J18" s="1" t="s">
        <v>114</v>
      </c>
      <c r="K18" s="1" t="s">
        <v>170</v>
      </c>
      <c r="L18" s="1" t="s">
        <v>170</v>
      </c>
      <c r="M18" s="1" t="s">
        <v>115</v>
      </c>
      <c r="N18" s="1" t="s">
        <v>115</v>
      </c>
      <c r="O18" s="1" t="s">
        <v>116</v>
      </c>
      <c r="P18" s="1" t="s">
        <v>117</v>
      </c>
      <c r="Q18" s="1" t="s">
        <v>179</v>
      </c>
      <c r="R18" s="1" t="s">
        <v>119</v>
      </c>
      <c r="S18" s="1" t="s">
        <v>120</v>
      </c>
      <c r="T18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2021-11-16T01:33:57Z</dcterms:created>
  <dcterms:modified xsi:type="dcterms:W3CDTF">2021-11-16T01:42:18Z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FE97282D69F047448AAA495416A04516</vt:lpwstr>
  </property>
  <property fmtid="{D5CDD505-2E9C-101B-9397-08002B2CF9AE}" pid="3" name="KSOProductBuildVer">
    <vt:lpwstr>2052-11.1.0.11045</vt:lpwstr>
  </property>
</Properties>
</file>