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<sst xmlns="http://schemas.openxmlformats.org/spreadsheetml/2006/main" count="354" uniqueCount="131">
  <si>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</si>
  <si>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</si>
  <si>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</si>
  <si>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</si>
  <si>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</si>
  <si>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</si>
  <si>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</si>
  <si>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</si>
  <si>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</si>
  <si>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</si>
  <si>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</si>
  <si>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</si>
  <si>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</si>
  <si>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</si>
  <si>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</si>
  <si>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</si>
  <si>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</si>
  <si>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</si>
  <si>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</si>
  <si>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</si>
  <si>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</si>
  <si>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</si>
  <si>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</si>
  <si>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</si>
  <si>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</si>
  <si>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</si>
  <si>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</si>
  <si>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[泉州]泉州悦华酒店(70183052)</t>
  </si>
  <si>
    <t>高级双床房&lt;双人入住&gt;&lt;内宾&gt;&lt;预付&gt;&lt;无早&gt;</t>
  </si>
  <si>
    <t>CNY</t>
  </si>
  <si>
    <t>吴海南</t>
  </si>
  <si>
    <t>CA363211117CNY</t>
  </si>
  <si>
    <t>未提现</t>
  </si>
  <si>
    <t>携程开票</t>
  </si>
  <si>
    <t>[广州]广州白云宾馆(10091524)</t>
  </si>
  <si>
    <t>豪华双床房&lt;双人入住&gt;&lt;双早&gt;</t>
  </si>
  <si>
    <t>王寿安</t>
  </si>
  <si>
    <t>F21J300018</t>
  </si>
  <si>
    <t>豪华大床房&lt;双人入住&gt;&lt;双早&gt;</t>
  </si>
  <si>
    <t>le/nguyen khoi,vuong/phuc nghia</t>
  </si>
  <si>
    <t>F21J300118/119</t>
  </si>
  <si>
    <t>[大连]7天连锁酒店(大连港湾广场客运码头地铁站店)(69319770)</t>
  </si>
  <si>
    <t>自主大床房&lt;双人入住&gt;&lt;内宾&gt;&lt;预付&gt;&lt;无早&gt;</t>
  </si>
  <si>
    <t>高昊</t>
  </si>
  <si>
    <t>[嘉兴]麗枫酒店(嘉兴中山东路八佰伴店)(69319890)</t>
  </si>
  <si>
    <t>豪华双床房&lt;双人入住&gt;&lt;内宾&gt;&lt;预付&gt;&lt;无早&gt;</t>
  </si>
  <si>
    <t>卢林辉</t>
  </si>
  <si>
    <t>取消</t>
  </si>
  <si>
    <t>[重庆]7天连锁酒店(开县开州大道中心店)(69319761)</t>
  </si>
  <si>
    <t>商务大床房&lt;双人入住&gt;&lt;内宾&gt;&lt;预付&gt;&lt;双早&gt;</t>
  </si>
  <si>
    <t>欧阳传吉</t>
  </si>
  <si>
    <t>[舟山]舟山潮起阁海景公寓(80283369)</t>
  </si>
  <si>
    <t>海景标准间&lt;无早&gt;</t>
  </si>
  <si>
    <t>周科</t>
  </si>
  <si>
    <t>[香港]荃湾西如心酒店(Nina Hotel Tsuen Wan West)(1701575)</t>
  </si>
  <si>
    <t>高座海景客房&lt;双人入住&gt;&lt;内宾&gt;&lt;预付&gt;&lt;无早&gt;</t>
  </si>
  <si>
    <t>ZHANG/GUODONG</t>
  </si>
  <si>
    <t>宋其超</t>
  </si>
  <si>
    <t>李后越</t>
  </si>
  <si>
    <t>简诗全</t>
  </si>
  <si>
    <t>,</t>
  </si>
  <si>
    <t>A211117113803481</t>
  </si>
  <si>
    <t>A211117113903481</t>
  </si>
  <si>
    <t>CNY / HKD 当前参考汇率: 1.219728673</t>
  </si>
  <si>
    <t>总计：4539.68 CNY/
5537.18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</si>
  <si>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</si>
  <si>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</si>
  <si>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</si>
  <si>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</si>
  <si>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</si>
  <si>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</si>
  <si>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</si>
  <si>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</si>
  <si>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</si>
  <si>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</si>
  <si>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</si>
  <si>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</si>
  <si>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</si>
  <si>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</si>
  <si>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</si>
  <si>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</si>
  <si>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</si>
  <si>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2021-10-30</t>
  </si>
  <si>
    <t>2285633</t>
  </si>
  <si>
    <t>泉州悦华酒店</t>
  </si>
  <si>
    <t>2021-11-01</t>
  </si>
  <si>
    <t>2021-11-02</t>
  </si>
  <si>
    <t>退房日周结</t>
  </si>
  <si>
    <t>443.22</t>
  </si>
  <si>
    <t>RMB</t>
  </si>
  <si>
    <t>0</t>
  </si>
  <si>
    <t>0.00</t>
  </si>
  <si>
    <t>携程国内直连(DD)</t>
  </si>
  <si>
    <t>2021-10-30 02:46:05</t>
  </si>
  <si>
    <t>否</t>
  </si>
  <si>
    <t>汇智国际旅游发展有限公司</t>
  </si>
  <si>
    <t>直连</t>
  </si>
  <si>
    <t>2285735</t>
  </si>
  <si>
    <t>广州白云宾馆</t>
  </si>
  <si>
    <t>600.00</t>
  </si>
  <si>
    <t>2021-10-30 09:24:32</t>
  </si>
  <si>
    <t>直采</t>
  </si>
  <si>
    <t>2286166</t>
  </si>
  <si>
    <t>le nguyen khoi,vuong phuc nghia</t>
  </si>
  <si>
    <t>2021-10-31</t>
  </si>
  <si>
    <t>2394.00</t>
  </si>
  <si>
    <t>2021-10-30 21:05:46</t>
  </si>
  <si>
    <t>2286999</t>
  </si>
  <si>
    <t>7天连锁酒店（大连港湾广场客运码头地铁站店）</t>
  </si>
  <si>
    <t>79.31</t>
  </si>
  <si>
    <t>2021-11-01 09:40:19</t>
  </si>
  <si>
    <t>2287124</t>
  </si>
  <si>
    <t>7天连锁酒店(开县开州大道中心店)</t>
  </si>
  <si>
    <t>144.42</t>
  </si>
  <si>
    <t>2021-11-01 13:53:45</t>
  </si>
  <si>
    <t>2287164</t>
  </si>
  <si>
    <t>舟山潮起阁海景公寓</t>
  </si>
  <si>
    <t>110.00</t>
  </si>
  <si>
    <t>2021-11-01 15:30:38</t>
  </si>
  <si>
    <t>2287211</t>
  </si>
  <si>
    <t>荃湾西如心酒店</t>
  </si>
  <si>
    <t>ZHANG GUODONG</t>
  </si>
  <si>
    <t>532.48</t>
  </si>
  <si>
    <t>2021-11-01 16:36:49</t>
  </si>
  <si>
    <t>2287277</t>
  </si>
  <si>
    <t>2021-11-01 18:20:14</t>
  </si>
  <si>
    <t>2287309</t>
  </si>
  <si>
    <t>78.47</t>
  </si>
  <si>
    <t>2021-11-01 18:50:46</t>
  </si>
  <si>
    <t>2287348</t>
  </si>
  <si>
    <t>2021-11-01 19:29:22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</si>
</sst>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7" fillId="5" borderId="1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16695478117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44501</v>
      </c>
      <c r="G2" s="5">
        <v>44502</v>
      </c>
      <c r="H2" s="4">
        <v>1</v>
      </c>
      <c r="I2" s="4">
        <v>1</v>
      </c>
      <c r="J2" s="4">
        <v>1</v>
      </c>
      <c r="K2" s="4" t="s">
        <v>29</v>
      </c>
      <c r="L2" s="4">
        <v>443.22</v>
      </c>
      <c r="M2" s="4">
        <v>443.22</v>
      </c>
      <c r="N2" s="4" t="s">
        <v>30</v>
      </c>
      <c r="O2" s="4" t="s">
        <v>31</v>
      </c>
      <c r="P2" s="4" t="s">
        <v>32</v>
      </c>
      <c r="Q2" s="4">
        <v>0</v>
      </c>
      <c r="R2" s="6">
        <v>44499</v>
      </c>
      <c r="S2" s="5">
        <v>44517</v>
      </c>
      <c r="T2" s="4" t="s">
        <v>33</v>
      </c>
      <c r="U2" s="4">
        <v>443.22</v>
      </c>
      <c r="V2" s="4">
        <v>0</v>
      </c>
      <c r="W2" s="4">
        <v>0</v>
      </c>
      <c r="X2" s="4">
        <v>2285633</v>
      </c>
      <c r="Y2" s="4">
        <v>15241876</v>
      </c>
    </row>
    <row r="3" s="4" customFormat="1" spans="1:25">
      <c r="A3" s="4">
        <v>16695782938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44501</v>
      </c>
      <c r="G3" s="5">
        <v>44502</v>
      </c>
      <c r="H3" s="4">
        <v>1</v>
      </c>
      <c r="I3" s="4">
        <v>1</v>
      </c>
      <c r="J3" s="4">
        <v>1</v>
      </c>
      <c r="K3" s="4" t="s">
        <v>29</v>
      </c>
      <c r="L3" s="4">
        <v>600</v>
      </c>
      <c r="M3" s="4">
        <v>600</v>
      </c>
      <c r="N3" s="4" t="s">
        <v>36</v>
      </c>
      <c r="O3" s="4" t="s">
        <v>31</v>
      </c>
      <c r="P3" s="4" t="s">
        <v>32</v>
      </c>
      <c r="Q3" s="4">
        <v>0</v>
      </c>
      <c r="R3" s="6">
        <v>44499</v>
      </c>
      <c r="S3" s="5">
        <v>44517</v>
      </c>
      <c r="T3" s="4" t="s">
        <v>33</v>
      </c>
      <c r="U3" s="4">
        <v>600</v>
      </c>
      <c r="V3" s="4">
        <v>0</v>
      </c>
      <c r="W3" s="4">
        <v>0</v>
      </c>
      <c r="X3" s="4">
        <v>2285735</v>
      </c>
      <c r="Y3" s="4" t="s">
        <v>37</v>
      </c>
    </row>
    <row r="4" s="4" customFormat="1" spans="1:25">
      <c r="A4" s="4">
        <v>16706419401</v>
      </c>
      <c r="B4" s="4" t="s">
        <v>25</v>
      </c>
      <c r="C4" s="4" t="s">
        <v>26</v>
      </c>
      <c r="D4" s="4" t="s">
        <v>34</v>
      </c>
      <c r="E4" s="4" t="s">
        <v>38</v>
      </c>
      <c r="F4" s="5">
        <v>44500</v>
      </c>
      <c r="G4" s="5">
        <v>44502</v>
      </c>
      <c r="H4" s="4">
        <v>2</v>
      </c>
      <c r="I4" s="4">
        <v>2</v>
      </c>
      <c r="J4" s="4">
        <v>4</v>
      </c>
      <c r="K4" s="4" t="s">
        <v>29</v>
      </c>
      <c r="L4" s="4">
        <v>2394</v>
      </c>
      <c r="M4" s="4">
        <v>2394</v>
      </c>
      <c r="N4" s="4" t="s">
        <v>39</v>
      </c>
      <c r="O4" s="4" t="s">
        <v>31</v>
      </c>
      <c r="P4" s="4" t="s">
        <v>32</v>
      </c>
      <c r="Q4" s="4">
        <v>0</v>
      </c>
      <c r="R4" s="6">
        <v>44499</v>
      </c>
      <c r="S4" s="5">
        <v>44517</v>
      </c>
      <c r="T4" s="4" t="s">
        <v>33</v>
      </c>
      <c r="U4" s="4">
        <v>2394</v>
      </c>
      <c r="V4" s="4">
        <v>0</v>
      </c>
      <c r="W4" s="4">
        <v>0</v>
      </c>
      <c r="X4" s="4">
        <v>2286166</v>
      </c>
      <c r="Y4" s="4" t="s">
        <v>40</v>
      </c>
    </row>
    <row r="5" s="4" customFormat="1" spans="1:24">
      <c r="A5" s="4">
        <v>16720079949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44501</v>
      </c>
      <c r="G5" s="5">
        <v>44502</v>
      </c>
      <c r="H5" s="4">
        <v>1</v>
      </c>
      <c r="I5" s="4">
        <v>1</v>
      </c>
      <c r="J5" s="4">
        <v>1</v>
      </c>
      <c r="K5" s="4" t="s">
        <v>29</v>
      </c>
      <c r="L5" s="4">
        <v>79.31</v>
      </c>
      <c r="M5" s="4">
        <v>79.31</v>
      </c>
      <c r="N5" s="4" t="s">
        <v>43</v>
      </c>
      <c r="O5" s="4" t="s">
        <v>31</v>
      </c>
      <c r="P5" s="4" t="s">
        <v>32</v>
      </c>
      <c r="Q5" s="4">
        <v>0</v>
      </c>
      <c r="R5" s="6">
        <v>44501</v>
      </c>
      <c r="S5" s="5">
        <v>44517</v>
      </c>
      <c r="T5" s="4" t="s">
        <v>33</v>
      </c>
      <c r="U5" s="4">
        <v>79.31</v>
      </c>
      <c r="V5" s="4">
        <v>0</v>
      </c>
      <c r="W5" s="4">
        <v>0</v>
      </c>
      <c r="X5" s="4">
        <v>2286999</v>
      </c>
    </row>
    <row r="6" s="4" customFormat="1" spans="1:23">
      <c r="A6" s="4">
        <v>16720180511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44501</v>
      </c>
      <c r="G6" s="5">
        <v>44502</v>
      </c>
      <c r="H6" s="4">
        <v>1</v>
      </c>
      <c r="I6" s="4">
        <v>1</v>
      </c>
      <c r="J6" s="4">
        <v>1</v>
      </c>
      <c r="K6" s="4" t="s">
        <v>29</v>
      </c>
      <c r="L6" s="4">
        <v>247.1</v>
      </c>
      <c r="M6" s="4">
        <v>247.1</v>
      </c>
      <c r="N6" s="4" t="s">
        <v>46</v>
      </c>
      <c r="O6" s="4" t="s">
        <v>31</v>
      </c>
      <c r="P6" s="4" t="s">
        <v>32</v>
      </c>
      <c r="Q6" s="4">
        <v>0</v>
      </c>
      <c r="R6" s="6">
        <v>44501</v>
      </c>
      <c r="S6" s="5">
        <v>44517</v>
      </c>
      <c r="T6" s="4" t="s">
        <v>33</v>
      </c>
      <c r="U6" s="4">
        <v>247.1</v>
      </c>
      <c r="V6" s="4">
        <v>0</v>
      </c>
      <c r="W6" s="4">
        <v>0</v>
      </c>
    </row>
    <row r="7" s="4" customFormat="1" spans="1:23">
      <c r="A7" s="4">
        <v>16720180511</v>
      </c>
      <c r="B7" s="4" t="s">
        <v>25</v>
      </c>
      <c r="C7" s="4" t="s">
        <v>47</v>
      </c>
      <c r="D7" s="4" t="s">
        <v>44</v>
      </c>
      <c r="E7" s="4" t="s">
        <v>45</v>
      </c>
      <c r="F7" s="5">
        <v>44501</v>
      </c>
      <c r="G7" s="5">
        <v>44502</v>
      </c>
      <c r="H7" s="4">
        <v>1</v>
      </c>
      <c r="I7" s="4">
        <v>1</v>
      </c>
      <c r="J7" s="4">
        <v>1</v>
      </c>
      <c r="K7" s="4" t="s">
        <v>29</v>
      </c>
      <c r="L7" s="4">
        <v>-247.1</v>
      </c>
      <c r="M7" s="4">
        <v>-247.1</v>
      </c>
      <c r="N7" s="4" t="s">
        <v>46</v>
      </c>
      <c r="O7" s="4" t="s">
        <v>31</v>
      </c>
      <c r="P7" s="4" t="s">
        <v>32</v>
      </c>
      <c r="Q7" s="4">
        <v>0</v>
      </c>
      <c r="R7" s="6">
        <v>44501</v>
      </c>
      <c r="S7" s="5">
        <v>44517</v>
      </c>
      <c r="T7" s="4" t="s">
        <v>33</v>
      </c>
      <c r="U7" s="4">
        <v>-247.1</v>
      </c>
      <c r="V7" s="4">
        <v>0</v>
      </c>
      <c r="W7" s="4">
        <v>0</v>
      </c>
    </row>
    <row r="8" s="4" customFormat="1" spans="1:24">
      <c r="A8" s="4">
        <v>16721698366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44501</v>
      </c>
      <c r="G8" s="5">
        <v>44502</v>
      </c>
      <c r="H8" s="4">
        <v>1</v>
      </c>
      <c r="I8" s="4">
        <v>1</v>
      </c>
      <c r="J8" s="4">
        <v>1</v>
      </c>
      <c r="K8" s="4" t="s">
        <v>29</v>
      </c>
      <c r="L8" s="4">
        <v>144.42</v>
      </c>
      <c r="M8" s="4">
        <v>144.42</v>
      </c>
      <c r="N8" s="4" t="s">
        <v>50</v>
      </c>
      <c r="O8" s="4" t="s">
        <v>31</v>
      </c>
      <c r="P8" s="4" t="s">
        <v>32</v>
      </c>
      <c r="Q8" s="4">
        <v>0</v>
      </c>
      <c r="R8" s="6">
        <v>44501</v>
      </c>
      <c r="S8" s="5">
        <v>44517</v>
      </c>
      <c r="T8" s="4" t="s">
        <v>33</v>
      </c>
      <c r="U8" s="4">
        <v>144.42</v>
      </c>
      <c r="V8" s="4">
        <v>0</v>
      </c>
      <c r="W8" s="4">
        <v>0</v>
      </c>
      <c r="X8" s="4">
        <v>2287124</v>
      </c>
    </row>
    <row r="9" s="4" customFormat="1" spans="1:24">
      <c r="A9" s="4">
        <v>16722144427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44501</v>
      </c>
      <c r="G9" s="5">
        <v>44502</v>
      </c>
      <c r="H9" s="4">
        <v>1</v>
      </c>
      <c r="I9" s="4">
        <v>1</v>
      </c>
      <c r="J9" s="4">
        <v>1</v>
      </c>
      <c r="K9" s="4" t="s">
        <v>29</v>
      </c>
      <c r="L9" s="4">
        <v>110</v>
      </c>
      <c r="M9" s="4">
        <v>110</v>
      </c>
      <c r="N9" s="4" t="s">
        <v>53</v>
      </c>
      <c r="O9" s="4" t="s">
        <v>31</v>
      </c>
      <c r="P9" s="4" t="s">
        <v>32</v>
      </c>
      <c r="Q9" s="4">
        <v>0</v>
      </c>
      <c r="R9" s="6">
        <v>44501</v>
      </c>
      <c r="S9" s="5">
        <v>44517</v>
      </c>
      <c r="T9" s="4" t="s">
        <v>33</v>
      </c>
      <c r="U9" s="4">
        <v>110</v>
      </c>
      <c r="V9" s="4">
        <v>0</v>
      </c>
      <c r="W9" s="4">
        <v>0</v>
      </c>
      <c r="X9" s="4">
        <v>2287164</v>
      </c>
    </row>
    <row r="10" s="4" customFormat="1" spans="1:24">
      <c r="A10" s="4">
        <v>16722568482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44501</v>
      </c>
      <c r="G10" s="5">
        <v>44502</v>
      </c>
      <c r="H10" s="4">
        <v>1</v>
      </c>
      <c r="I10" s="4">
        <v>1</v>
      </c>
      <c r="J10" s="4">
        <v>1</v>
      </c>
      <c r="K10" s="4" t="s">
        <v>29</v>
      </c>
      <c r="L10" s="4">
        <v>532.48</v>
      </c>
      <c r="M10" s="4">
        <v>532.48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44501</v>
      </c>
      <c r="S10" s="5">
        <v>44517</v>
      </c>
      <c r="T10" s="4" t="s">
        <v>33</v>
      </c>
      <c r="U10" s="4">
        <v>532.48</v>
      </c>
      <c r="V10" s="4">
        <v>0</v>
      </c>
      <c r="W10" s="4">
        <v>0</v>
      </c>
      <c r="X10" s="4">
        <v>2287211</v>
      </c>
    </row>
    <row r="11" s="4" customFormat="1" spans="1:23">
      <c r="A11" s="4">
        <v>16723273747</v>
      </c>
      <c r="B11" s="4" t="s">
        <v>25</v>
      </c>
      <c r="C11" s="4" t="s">
        <v>26</v>
      </c>
      <c r="D11" s="4" t="s">
        <v>41</v>
      </c>
      <c r="E11" s="4" t="s">
        <v>42</v>
      </c>
      <c r="F11" s="5">
        <v>44501</v>
      </c>
      <c r="G11" s="5">
        <v>44502</v>
      </c>
      <c r="H11" s="4">
        <v>1</v>
      </c>
      <c r="I11" s="4">
        <v>1</v>
      </c>
      <c r="J11" s="4">
        <v>1</v>
      </c>
      <c r="K11" s="4" t="s">
        <v>29</v>
      </c>
      <c r="L11" s="4">
        <v>79.31</v>
      </c>
      <c r="M11" s="4">
        <v>79.31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44501</v>
      </c>
      <c r="S11" s="5">
        <v>44517</v>
      </c>
      <c r="T11" s="4" t="s">
        <v>33</v>
      </c>
      <c r="U11" s="4">
        <v>79.31</v>
      </c>
      <c r="V11" s="4">
        <v>0</v>
      </c>
      <c r="W11" s="4">
        <v>0</v>
      </c>
    </row>
    <row r="12" s="4" customFormat="1" spans="1:23">
      <c r="A12" s="4">
        <v>16723475729</v>
      </c>
      <c r="B12" s="4" t="s">
        <v>25</v>
      </c>
      <c r="C12" s="4" t="s">
        <v>26</v>
      </c>
      <c r="D12" s="4" t="s">
        <v>48</v>
      </c>
      <c r="E12" s="4" t="s">
        <v>42</v>
      </c>
      <c r="F12" s="5">
        <v>44501</v>
      </c>
      <c r="G12" s="5">
        <v>44502</v>
      </c>
      <c r="H12" s="4">
        <v>1</v>
      </c>
      <c r="I12" s="4">
        <v>1</v>
      </c>
      <c r="J12" s="4">
        <v>1</v>
      </c>
      <c r="K12" s="4" t="s">
        <v>29</v>
      </c>
      <c r="L12" s="4">
        <v>78.47</v>
      </c>
      <c r="M12" s="4">
        <v>78.47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44501</v>
      </c>
      <c r="S12" s="5">
        <v>44517</v>
      </c>
      <c r="T12" s="4" t="s">
        <v>33</v>
      </c>
      <c r="U12" s="4">
        <v>78.47</v>
      </c>
      <c r="V12" s="4">
        <v>0</v>
      </c>
      <c r="W12" s="4">
        <v>0</v>
      </c>
    </row>
    <row r="13" s="4" customFormat="1" spans="1:24">
      <c r="A13" s="4">
        <v>16723679300</v>
      </c>
      <c r="B13" s="4" t="s">
        <v>25</v>
      </c>
      <c r="C13" s="4" t="s">
        <v>26</v>
      </c>
      <c r="D13" s="4" t="s">
        <v>48</v>
      </c>
      <c r="E13" s="4" t="s">
        <v>42</v>
      </c>
      <c r="F13" s="5">
        <v>44501</v>
      </c>
      <c r="G13" s="5">
        <v>44502</v>
      </c>
      <c r="H13" s="4">
        <v>1</v>
      </c>
      <c r="I13" s="4">
        <v>1</v>
      </c>
      <c r="J13" s="4">
        <v>1</v>
      </c>
      <c r="K13" s="4" t="s">
        <v>29</v>
      </c>
      <c r="L13" s="4">
        <v>78.47</v>
      </c>
      <c r="M13" s="4">
        <v>78.47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44501</v>
      </c>
      <c r="S13" s="5">
        <v>44517</v>
      </c>
      <c r="T13" s="4" t="s">
        <v>33</v>
      </c>
      <c r="U13" s="4">
        <v>78.47</v>
      </c>
      <c r="V13" s="4">
        <v>0</v>
      </c>
      <c r="W13" s="4">
        <v>0</v>
      </c>
      <c r="X13" s="4">
        <v>2287348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19" sqref="A19:E22"/>
    </sheetView>
  </sheetViews>
  <sheetFormatPr defaultColWidth="9" defaultRowHeight="13.5"/>
  <cols>
    <col min="1" max="1" width="12.375" style="4" customWidth="1"/>
    <col min="2" max="2" width="11.5" style="4"/>
    <col min="3" max="3" width="10.375" style="4"/>
    <col min="4" max="4" width="8.75" style="4" customWidth="1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4">
        <v>16695478117</v>
      </c>
      <c r="B2" s="5">
        <v>44501</v>
      </c>
      <c r="C2" s="5">
        <v>44502</v>
      </c>
      <c r="D2" s="4">
        <v>443.22</v>
      </c>
      <c r="E2" s="4" t="str">
        <f>VLOOKUP(A2,HOP!A:L,12,0)</f>
        <v>443.22</v>
      </c>
      <c r="F2" s="4" t="str">
        <f>VLOOKUP(A2,HOP!A:C,3,0)</f>
        <v>2285633</v>
      </c>
      <c r="G2" s="4">
        <f>D2-E2</f>
        <v>0</v>
      </c>
      <c r="H2" s="4" t="str">
        <f>$H$1&amp;F2</f>
        <v>,2285633</v>
      </c>
      <c r="I2" s="4" t="str">
        <f>VLOOKUP(A2,HOP!A:T,20,0)</f>
        <v>直连</v>
      </c>
    </row>
    <row r="3" s="4" customFormat="1" spans="1:9">
      <c r="A3" s="4">
        <v>16695782938</v>
      </c>
      <c r="B3" s="5">
        <v>44501</v>
      </c>
      <c r="C3" s="5">
        <v>44502</v>
      </c>
      <c r="D3" s="4">
        <v>600</v>
      </c>
      <c r="E3" s="4" t="str">
        <f>VLOOKUP(A3,HOP!A:L,12,0)</f>
        <v>600.00</v>
      </c>
      <c r="F3" s="4" t="str">
        <f>VLOOKUP(A3,HOP!A:C,3,0)</f>
        <v>2285735</v>
      </c>
      <c r="G3" s="4">
        <f t="shared" ref="G3:G12" si="0">D3-E3</f>
        <v>0</v>
      </c>
      <c r="H3" s="4" t="str">
        <f t="shared" ref="H3:H12" si="1">$H$1&amp;F3</f>
        <v>,2285735</v>
      </c>
      <c r="I3" s="4" t="str">
        <f>VLOOKUP(A3,HOP!A:T,20,0)</f>
        <v>直采</v>
      </c>
    </row>
    <row r="4" s="4" customFormat="1" spans="1:9">
      <c r="A4" s="4">
        <v>16706419401</v>
      </c>
      <c r="B4" s="5">
        <v>44500</v>
      </c>
      <c r="C4" s="5">
        <v>44502</v>
      </c>
      <c r="D4" s="4">
        <v>2394</v>
      </c>
      <c r="E4" s="4" t="str">
        <f>VLOOKUP(A4,HOP!A:L,12,0)</f>
        <v>2394.00</v>
      </c>
      <c r="F4" s="4" t="str">
        <f>VLOOKUP(A4,HOP!A:C,3,0)</f>
        <v>2286166</v>
      </c>
      <c r="G4" s="4">
        <f t="shared" si="0"/>
        <v>0</v>
      </c>
      <c r="H4" s="4" t="str">
        <f t="shared" si="1"/>
        <v>,2286166</v>
      </c>
      <c r="I4" s="4" t="str">
        <f>VLOOKUP(A4,HOP!A:T,20,0)</f>
        <v>直采</v>
      </c>
    </row>
    <row r="5" s="4" customFormat="1" spans="1:9">
      <c r="A5" s="4">
        <v>16720079949</v>
      </c>
      <c r="B5" s="5">
        <v>44501</v>
      </c>
      <c r="C5" s="5">
        <v>44502</v>
      </c>
      <c r="D5" s="4">
        <v>79.31</v>
      </c>
      <c r="E5" s="4" t="str">
        <f>VLOOKUP(A5,HOP!A:L,12,0)</f>
        <v>79.31</v>
      </c>
      <c r="F5" s="4" t="str">
        <f>VLOOKUP(A5,HOP!A:C,3,0)</f>
        <v>2286999</v>
      </c>
      <c r="G5" s="4">
        <f t="shared" si="0"/>
        <v>0</v>
      </c>
      <c r="H5" s="4" t="str">
        <f t="shared" si="1"/>
        <v>,2286999</v>
      </c>
      <c r="I5" s="4" t="str">
        <f>VLOOKUP(A5,HOP!A:T,20,0)</f>
        <v>直连</v>
      </c>
    </row>
    <row r="6" s="4" customFormat="1" hidden="1" spans="1:9">
      <c r="A6" s="4">
        <v>16720180511</v>
      </c>
      <c r="B6" s="5">
        <v>44501</v>
      </c>
      <c r="C6" s="5">
        <v>44502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16721698366</v>
      </c>
      <c r="B7" s="5">
        <v>44501</v>
      </c>
      <c r="C7" s="5">
        <v>44502</v>
      </c>
      <c r="D7" s="4">
        <v>144.42</v>
      </c>
      <c r="E7" s="4" t="str">
        <f>VLOOKUP(A7,HOP!A:L,12,0)</f>
        <v>144.42</v>
      </c>
      <c r="F7" s="4" t="str">
        <f>VLOOKUP(A7,HOP!A:C,3,0)</f>
        <v>2287124</v>
      </c>
      <c r="G7" s="4">
        <f t="shared" si="0"/>
        <v>0</v>
      </c>
      <c r="H7" s="4" t="str">
        <f t="shared" si="1"/>
        <v>,2287124</v>
      </c>
      <c r="I7" s="4" t="str">
        <f>VLOOKUP(A7,HOP!A:T,20,0)</f>
        <v>直连</v>
      </c>
    </row>
    <row r="8" s="4" customFormat="1" spans="1:9">
      <c r="A8" s="4">
        <v>16722144427</v>
      </c>
      <c r="B8" s="5">
        <v>44501</v>
      </c>
      <c r="C8" s="5">
        <v>44502</v>
      </c>
      <c r="D8" s="4">
        <v>110</v>
      </c>
      <c r="E8" s="4" t="str">
        <f>VLOOKUP(A8,HOP!A:L,12,0)</f>
        <v>110.00</v>
      </c>
      <c r="F8" s="4" t="str">
        <f>VLOOKUP(A8,HOP!A:C,3,0)</f>
        <v>2287164</v>
      </c>
      <c r="G8" s="4">
        <f t="shared" si="0"/>
        <v>0</v>
      </c>
      <c r="H8" s="4" t="str">
        <f t="shared" si="1"/>
        <v>,2287164</v>
      </c>
      <c r="I8" s="4" t="str">
        <f>VLOOKUP(A8,HOP!A:T,20,0)</f>
        <v>直采</v>
      </c>
    </row>
    <row r="9" s="4" customFormat="1" spans="1:9">
      <c r="A9" s="4">
        <v>16722568482</v>
      </c>
      <c r="B9" s="5">
        <v>44501</v>
      </c>
      <c r="C9" s="5">
        <v>44502</v>
      </c>
      <c r="D9" s="4">
        <v>532.48</v>
      </c>
      <c r="E9" s="4" t="str">
        <f>VLOOKUP(A9,HOP!A:L,12,0)</f>
        <v>532.48</v>
      </c>
      <c r="F9" s="4" t="str">
        <f>VLOOKUP(A9,HOP!A:C,3,0)</f>
        <v>2287211</v>
      </c>
      <c r="G9" s="4">
        <f t="shared" si="0"/>
        <v>0</v>
      </c>
      <c r="H9" s="4" t="str">
        <f t="shared" si="1"/>
        <v>,2287211</v>
      </c>
      <c r="I9" s="4" t="str">
        <f>VLOOKUP(A9,HOP!A:T,20,0)</f>
        <v>直连</v>
      </c>
    </row>
    <row r="10" s="4" customFormat="1" spans="1:9">
      <c r="A10" s="4">
        <v>16723273747</v>
      </c>
      <c r="B10" s="5">
        <v>44501</v>
      </c>
      <c r="C10" s="5">
        <v>44502</v>
      </c>
      <c r="D10" s="4">
        <v>79.31</v>
      </c>
      <c r="E10" s="4" t="str">
        <f>VLOOKUP(A10,HOP!A:L,12,0)</f>
        <v>79.31</v>
      </c>
      <c r="F10" s="4" t="str">
        <f>VLOOKUP(A10,HOP!A:C,3,0)</f>
        <v>2287277</v>
      </c>
      <c r="G10" s="4">
        <f t="shared" si="0"/>
        <v>0</v>
      </c>
      <c r="H10" s="4" t="str">
        <f t="shared" si="1"/>
        <v>,2287277</v>
      </c>
      <c r="I10" s="4" t="str">
        <f>VLOOKUP(A10,HOP!A:T,20,0)</f>
        <v>直连</v>
      </c>
    </row>
    <row r="11" s="4" customFormat="1" spans="1:9">
      <c r="A11" s="4">
        <v>16723475729</v>
      </c>
      <c r="B11" s="5">
        <v>44501</v>
      </c>
      <c r="C11" s="5">
        <v>44502</v>
      </c>
      <c r="D11" s="4">
        <v>78.47</v>
      </c>
      <c r="E11" s="4" t="str">
        <f>VLOOKUP(A11,HOP!A:L,12,0)</f>
        <v>78.47</v>
      </c>
      <c r="F11" s="4" t="str">
        <f>VLOOKUP(A11,HOP!A:C,3,0)</f>
        <v>2287309</v>
      </c>
      <c r="G11" s="4">
        <f t="shared" si="0"/>
        <v>0</v>
      </c>
      <c r="H11" s="4" t="str">
        <f t="shared" si="1"/>
        <v>,2287309</v>
      </c>
      <c r="I11" s="4" t="str">
        <f>VLOOKUP(A11,HOP!A:T,20,0)</f>
        <v>直连</v>
      </c>
    </row>
    <row r="12" s="4" customFormat="1" spans="1:9">
      <c r="A12" s="4">
        <v>16723679300</v>
      </c>
      <c r="B12" s="5">
        <v>44501</v>
      </c>
      <c r="C12" s="5">
        <v>44502</v>
      </c>
      <c r="D12" s="4">
        <v>78.47</v>
      </c>
      <c r="E12" s="4" t="str">
        <f>VLOOKUP(A12,HOP!A:L,12,0)</f>
        <v>78.47</v>
      </c>
      <c r="F12" s="4" t="str">
        <f>VLOOKUP(A12,HOP!A:C,3,0)</f>
        <v>2287348</v>
      </c>
      <c r="G12" s="4">
        <f t="shared" si="0"/>
        <v>0</v>
      </c>
      <c r="H12" s="4" t="str">
        <f t="shared" si="1"/>
        <v>,2287348</v>
      </c>
      <c r="I12" s="4" t="str">
        <f>VLOOKUP(A12,HOP!A:T,20,0)</f>
        <v>直连</v>
      </c>
    </row>
    <row r="14" spans="4:4">
      <c r="D14" s="4">
        <f>SUM(D2:D13)</f>
        <v>4539.68</v>
      </c>
    </row>
    <row r="19" spans="1:5">
      <c r="A19" s="4" t="s">
        <v>61</v>
      </c>
      <c r="D19" s="4">
        <v>3104</v>
      </c>
      <c r="E19" s="4">
        <v>3786.04</v>
      </c>
    </row>
    <row r="20" spans="1:5">
      <c r="A20" s="4" t="s">
        <v>62</v>
      </c>
      <c r="D20" s="4">
        <v>1435.68</v>
      </c>
      <c r="E20" s="4">
        <v>1751.14</v>
      </c>
    </row>
    <row r="21" spans="1:5">
      <c r="A21" s="4" t="s">
        <v>63</v>
      </c>
      <c r="D21" s="4">
        <f>SUBTOTAL(9,D19:D20)</f>
        <v>4539.68</v>
      </c>
      <c r="E21" s="4">
        <f>SUBTOTAL(9,E19:E20)</f>
        <v>5537.18</v>
      </c>
    </row>
    <row r="22" spans="1:1">
      <c r="A22" s="4" t="s">
        <v>64</v>
      </c>
    </row>
  </sheetData>
  <autoFilter ref="A1:X12">
    <filterColumn colId="3">
      <filters>
        <filter val="110"/>
        <filter val="600"/>
        <filter val="79.31"/>
        <filter val="144.42"/>
        <filter val="443.22"/>
        <filter val="2394"/>
        <filter val="78.47"/>
        <filter val="532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</row>
    <row r="2" s="1" customFormat="1" spans="1:20">
      <c r="A2" s="3">
        <v>16695478117</v>
      </c>
      <c r="B2" s="1" t="s">
        <v>82</v>
      </c>
      <c r="C2" s="1" t="s">
        <v>83</v>
      </c>
      <c r="D2" s="1" t="s">
        <v>84</v>
      </c>
      <c r="E2" s="1" t="s">
        <v>30</v>
      </c>
      <c r="F2" s="1" t="s">
        <v>85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</row>
    <row r="3" s="1" customFormat="1" spans="1:20">
      <c r="A3" s="3">
        <v>16695782938</v>
      </c>
      <c r="B3" s="1" t="s">
        <v>82</v>
      </c>
      <c r="C3" s="1" t="s">
        <v>97</v>
      </c>
      <c r="D3" s="1" t="s">
        <v>98</v>
      </c>
      <c r="E3" s="1" t="s">
        <v>36</v>
      </c>
      <c r="F3" s="1" t="s">
        <v>85</v>
      </c>
      <c r="G3" s="1" t="s">
        <v>86</v>
      </c>
      <c r="H3" s="1" t="s">
        <v>87</v>
      </c>
      <c r="I3" s="1" t="s">
        <v>99</v>
      </c>
      <c r="J3" s="1" t="s">
        <v>89</v>
      </c>
      <c r="K3" s="1" t="s">
        <v>99</v>
      </c>
      <c r="L3" s="1" t="s">
        <v>99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100</v>
      </c>
      <c r="R3" s="1" t="s">
        <v>94</v>
      </c>
      <c r="S3" s="1" t="s">
        <v>95</v>
      </c>
      <c r="T3" s="1" t="s">
        <v>101</v>
      </c>
    </row>
    <row r="4" s="1" customFormat="1" spans="1:20">
      <c r="A4" s="3">
        <v>16706419401</v>
      </c>
      <c r="B4" s="1" t="s">
        <v>82</v>
      </c>
      <c r="C4" s="1" t="s">
        <v>102</v>
      </c>
      <c r="D4" s="1" t="s">
        <v>98</v>
      </c>
      <c r="E4" s="1" t="s">
        <v>103</v>
      </c>
      <c r="F4" s="1" t="s">
        <v>104</v>
      </c>
      <c r="G4" s="1" t="s">
        <v>86</v>
      </c>
      <c r="H4" s="1" t="s">
        <v>87</v>
      </c>
      <c r="I4" s="1" t="s">
        <v>105</v>
      </c>
      <c r="J4" s="1" t="s">
        <v>89</v>
      </c>
      <c r="K4" s="1" t="s">
        <v>105</v>
      </c>
      <c r="L4" s="1" t="s">
        <v>105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106</v>
      </c>
      <c r="R4" s="1" t="s">
        <v>94</v>
      </c>
      <c r="S4" s="1" t="s">
        <v>95</v>
      </c>
      <c r="T4" s="1" t="s">
        <v>101</v>
      </c>
    </row>
    <row r="5" s="1" customFormat="1" spans="1:20">
      <c r="A5" s="3">
        <v>16720079949</v>
      </c>
      <c r="B5" s="1" t="s">
        <v>85</v>
      </c>
      <c r="C5" s="1" t="s">
        <v>107</v>
      </c>
      <c r="D5" s="1" t="s">
        <v>108</v>
      </c>
      <c r="E5" s="1" t="s">
        <v>43</v>
      </c>
      <c r="F5" s="1" t="s">
        <v>85</v>
      </c>
      <c r="G5" s="1" t="s">
        <v>86</v>
      </c>
      <c r="H5" s="1" t="s">
        <v>87</v>
      </c>
      <c r="I5" s="1" t="s">
        <v>109</v>
      </c>
      <c r="J5" s="1" t="s">
        <v>89</v>
      </c>
      <c r="K5" s="1" t="s">
        <v>109</v>
      </c>
      <c r="L5" s="1" t="s">
        <v>109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110</v>
      </c>
      <c r="R5" s="1" t="s">
        <v>94</v>
      </c>
      <c r="S5" s="1" t="s">
        <v>95</v>
      </c>
      <c r="T5" s="1" t="s">
        <v>96</v>
      </c>
    </row>
    <row r="6" s="1" customFormat="1" spans="1:20">
      <c r="A6" s="3">
        <v>16721698366</v>
      </c>
      <c r="B6" s="1" t="s">
        <v>85</v>
      </c>
      <c r="C6" s="1" t="s">
        <v>111</v>
      </c>
      <c r="D6" s="1" t="s">
        <v>112</v>
      </c>
      <c r="E6" s="1" t="s">
        <v>50</v>
      </c>
      <c r="F6" s="1" t="s">
        <v>85</v>
      </c>
      <c r="G6" s="1" t="s">
        <v>86</v>
      </c>
      <c r="H6" s="1" t="s">
        <v>87</v>
      </c>
      <c r="I6" s="1" t="s">
        <v>113</v>
      </c>
      <c r="J6" s="1" t="s">
        <v>89</v>
      </c>
      <c r="K6" s="1" t="s">
        <v>113</v>
      </c>
      <c r="L6" s="1" t="s">
        <v>113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114</v>
      </c>
      <c r="R6" s="1" t="s">
        <v>94</v>
      </c>
      <c r="S6" s="1" t="s">
        <v>95</v>
      </c>
      <c r="T6" s="1" t="s">
        <v>96</v>
      </c>
    </row>
    <row r="7" s="1" customFormat="1" spans="1:20">
      <c r="A7" s="3">
        <v>16722144427</v>
      </c>
      <c r="B7" s="1" t="s">
        <v>85</v>
      </c>
      <c r="C7" s="1" t="s">
        <v>115</v>
      </c>
      <c r="D7" s="1" t="s">
        <v>116</v>
      </c>
      <c r="E7" s="1" t="s">
        <v>53</v>
      </c>
      <c r="F7" s="1" t="s">
        <v>85</v>
      </c>
      <c r="G7" s="1" t="s">
        <v>86</v>
      </c>
      <c r="H7" s="1" t="s">
        <v>87</v>
      </c>
      <c r="I7" s="1" t="s">
        <v>117</v>
      </c>
      <c r="J7" s="1" t="s">
        <v>89</v>
      </c>
      <c r="K7" s="1" t="s">
        <v>117</v>
      </c>
      <c r="L7" s="1" t="s">
        <v>117</v>
      </c>
      <c r="M7" s="1" t="s">
        <v>90</v>
      </c>
      <c r="N7" s="1" t="s">
        <v>90</v>
      </c>
      <c r="O7" s="1" t="s">
        <v>91</v>
      </c>
      <c r="P7" s="1" t="s">
        <v>92</v>
      </c>
      <c r="Q7" s="1" t="s">
        <v>118</v>
      </c>
      <c r="R7" s="1" t="s">
        <v>94</v>
      </c>
      <c r="S7" s="1" t="s">
        <v>95</v>
      </c>
      <c r="T7" s="1" t="s">
        <v>101</v>
      </c>
    </row>
    <row r="8" s="1" customFormat="1" spans="1:20">
      <c r="A8" s="3">
        <v>16722568482</v>
      </c>
      <c r="B8" s="1" t="s">
        <v>85</v>
      </c>
      <c r="C8" s="1" t="s">
        <v>119</v>
      </c>
      <c r="D8" s="1" t="s">
        <v>120</v>
      </c>
      <c r="E8" s="1" t="s">
        <v>121</v>
      </c>
      <c r="F8" s="1" t="s">
        <v>85</v>
      </c>
      <c r="G8" s="1" t="s">
        <v>86</v>
      </c>
      <c r="H8" s="1" t="s">
        <v>87</v>
      </c>
      <c r="I8" s="1" t="s">
        <v>122</v>
      </c>
      <c r="J8" s="1" t="s">
        <v>89</v>
      </c>
      <c r="K8" s="1" t="s">
        <v>122</v>
      </c>
      <c r="L8" s="1" t="s">
        <v>122</v>
      </c>
      <c r="M8" s="1" t="s">
        <v>90</v>
      </c>
      <c r="N8" s="1" t="s">
        <v>90</v>
      </c>
      <c r="O8" s="1" t="s">
        <v>91</v>
      </c>
      <c r="P8" s="1" t="s">
        <v>92</v>
      </c>
      <c r="Q8" s="1" t="s">
        <v>123</v>
      </c>
      <c r="R8" s="1" t="s">
        <v>94</v>
      </c>
      <c r="S8" s="1" t="s">
        <v>95</v>
      </c>
      <c r="T8" s="1" t="s">
        <v>96</v>
      </c>
    </row>
    <row r="9" s="1" customFormat="1" spans="1:20">
      <c r="A9" s="3">
        <v>16723273747</v>
      </c>
      <c r="B9" s="1" t="s">
        <v>85</v>
      </c>
      <c r="C9" s="1" t="s">
        <v>124</v>
      </c>
      <c r="D9" s="1" t="s">
        <v>108</v>
      </c>
      <c r="E9" s="1" t="s">
        <v>57</v>
      </c>
      <c r="F9" s="1" t="s">
        <v>85</v>
      </c>
      <c r="G9" s="1" t="s">
        <v>86</v>
      </c>
      <c r="H9" s="1" t="s">
        <v>87</v>
      </c>
      <c r="I9" s="1" t="s">
        <v>109</v>
      </c>
      <c r="J9" s="1" t="s">
        <v>89</v>
      </c>
      <c r="K9" s="1" t="s">
        <v>109</v>
      </c>
      <c r="L9" s="1" t="s">
        <v>109</v>
      </c>
      <c r="M9" s="1" t="s">
        <v>90</v>
      </c>
      <c r="N9" s="1" t="s">
        <v>90</v>
      </c>
      <c r="O9" s="1" t="s">
        <v>91</v>
      </c>
      <c r="P9" s="1" t="s">
        <v>92</v>
      </c>
      <c r="Q9" s="1" t="s">
        <v>125</v>
      </c>
      <c r="R9" s="1" t="s">
        <v>94</v>
      </c>
      <c r="S9" s="1" t="s">
        <v>95</v>
      </c>
      <c r="T9" s="1" t="s">
        <v>96</v>
      </c>
    </row>
    <row r="10" s="1" customFormat="1" spans="1:20">
      <c r="A10" s="3">
        <v>16723475729</v>
      </c>
      <c r="B10" s="1" t="s">
        <v>85</v>
      </c>
      <c r="C10" s="1" t="s">
        <v>126</v>
      </c>
      <c r="D10" s="1" t="s">
        <v>112</v>
      </c>
      <c r="E10" s="1" t="s">
        <v>58</v>
      </c>
      <c r="F10" s="1" t="s">
        <v>85</v>
      </c>
      <c r="G10" s="1" t="s">
        <v>86</v>
      </c>
      <c r="H10" s="1" t="s">
        <v>87</v>
      </c>
      <c r="I10" s="1" t="s">
        <v>127</v>
      </c>
      <c r="J10" s="1" t="s">
        <v>89</v>
      </c>
      <c r="K10" s="1" t="s">
        <v>127</v>
      </c>
      <c r="L10" s="1" t="s">
        <v>127</v>
      </c>
      <c r="M10" s="1" t="s">
        <v>90</v>
      </c>
      <c r="N10" s="1" t="s">
        <v>90</v>
      </c>
      <c r="O10" s="1" t="s">
        <v>91</v>
      </c>
      <c r="P10" s="1" t="s">
        <v>92</v>
      </c>
      <c r="Q10" s="1" t="s">
        <v>128</v>
      </c>
      <c r="R10" s="1" t="s">
        <v>94</v>
      </c>
      <c r="S10" s="1" t="s">
        <v>95</v>
      </c>
      <c r="T10" s="1" t="s">
        <v>96</v>
      </c>
    </row>
    <row r="11" s="1" customFormat="1" spans="1:20">
      <c r="A11" s="3">
        <v>16723679300</v>
      </c>
      <c r="B11" s="1" t="s">
        <v>85</v>
      </c>
      <c r="C11" s="1" t="s">
        <v>129</v>
      </c>
      <c r="D11" s="1" t="s">
        <v>112</v>
      </c>
      <c r="E11" s="1" t="s">
        <v>59</v>
      </c>
      <c r="F11" s="1" t="s">
        <v>85</v>
      </c>
      <c r="G11" s="1" t="s">
        <v>86</v>
      </c>
      <c r="H11" s="1" t="s">
        <v>87</v>
      </c>
      <c r="I11" s="1" t="s">
        <v>127</v>
      </c>
      <c r="J11" s="1" t="s">
        <v>89</v>
      </c>
      <c r="K11" s="1" t="s">
        <v>127</v>
      </c>
      <c r="L11" s="1" t="s">
        <v>127</v>
      </c>
      <c r="M11" s="1" t="s">
        <v>90</v>
      </c>
      <c r="N11" s="1" t="s">
        <v>90</v>
      </c>
      <c r="O11" s="1" t="s">
        <v>91</v>
      </c>
      <c r="P11" s="1" t="s">
        <v>92</v>
      </c>
      <c r="Q11" s="1" t="s">
        <v>130</v>
      </c>
      <c r="R11" s="1" t="s">
        <v>94</v>
      </c>
      <c r="S11" s="1" t="s">
        <v>95</v>
      </c>
      <c r="T11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2021-11-17T03:33:58Z</dcterms:created>
  <dcterms:modified xsi:type="dcterms:W3CDTF">2021-11-17T03:41:06Z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F774FD9DC5814F8388FE4834E3AD192D</vt:lpwstr>
  </property>
  <property fmtid="{D5CDD505-2E9C-101B-9397-08002B2CF9AE}" pid="3" name="KSOProductBuildVer">
    <vt:lpwstr>2052-11.1.0.11045</vt:lpwstr>
  </property>
</Properties>
</file>