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对账!$A$1:$X$49</definedName>
  </definedNames>
  <calcPr calcId="144525"/>
</workbook>
</file>

<file path=xl/sharedStrings.xml><?xml version="1.0" encoding="utf-8"?>
<sst xmlns="http://schemas.openxmlformats.org/spreadsheetml/2006/main" count="1384" uniqueCount="465">
  <si>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</si>
  <si>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</si>
  <si>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</si>
  <si>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</si>
  <si>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</si>
  <si>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</si>
  <si>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</si>
  <si>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</si>
  <si>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</si>
  <si>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</si>
  <si>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</si>
  <si>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</si>
  <si>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</si>
  <si>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</si>
  <si>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</si>
  <si>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</si>
  <si>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</si>
  <si>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</si>
  <si>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</si>
  <si>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</si>
  <si>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</si>
  <si>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</si>
  <si>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</si>
  <si>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</si>
  <si>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</si>
  <si>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</si>
  <si>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</si>
  <si>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[圣但尼]巴黎法兰西体育场诺富特套房酒店(Novotel Suites Paris Stade de France)(80330993)</t>
  </si>
  <si>
    <t>高级双人床套房(带沙发床)&lt;不退款&gt;&lt;2人入住&gt;</t>
  </si>
  <si>
    <t>HKD</t>
  </si>
  <si>
    <t>Detaille/Francois,Warge/Alixe</t>
  </si>
  <si>
    <t>CA13030211117HKD</t>
  </si>
  <si>
    <t>未提现</t>
  </si>
  <si>
    <t>携程开票</t>
  </si>
  <si>
    <t>3325VKC514</t>
  </si>
  <si>
    <t>[谢布克]谢布克Delta酒店(Delta Hotels by Marriott Sherbrooke Conference Centre)(55270735)</t>
  </si>
  <si>
    <t>客房, 1 张特大床&lt;不退款&gt;&lt;2人入住&gt;</t>
  </si>
  <si>
    <t>Gagne/Veronique</t>
  </si>
  <si>
    <t>退单</t>
  </si>
  <si>
    <t>[杜塞尔多夫]玛丽蒂姆杜塞尔多夫酒店(Maritim Hotel Dusseldorf)(56128353)</t>
  </si>
  <si>
    <t>经典双床房&lt;不退款&gt;&lt;2人入住&gt;</t>
  </si>
  <si>
    <t>LEE/SANGKYUNG,LEE/SANGKYUNG</t>
  </si>
  <si>
    <t>[门洛帕克]朗讯酒店(Hotel Lucent)(55491966)</t>
  </si>
  <si>
    <t>豪华特大床房&lt;不退款&gt;&lt;2人入住&gt;</t>
  </si>
  <si>
    <t>Zhang/Max</t>
  </si>
  <si>
    <t>[圣巴巴拉]圣巴巴拉戈利塔万豪居家酒店(Residence Inn by Marriott Santa Barbara Goleta)(68027379)</t>
  </si>
  <si>
    <t>特大床一室房(带沙发床)&lt;2人入住&gt;&lt;不退款&gt;&lt;早餐&gt;</t>
  </si>
  <si>
    <t>Liu/Hanna Ken-yuin,Liu/Tahani Ma</t>
  </si>
  <si>
    <t>Liu/Harris Ken-ming,Ding/Mengyun</t>
  </si>
  <si>
    <t>[科隆]沉默花园科隆布鲁克诺富姆酒店(Novum Hotel Silence Garden Köln Brück)(56174641)</t>
  </si>
  <si>
    <t>双人床房&lt;2人入住&gt;&lt;不退款&gt;&lt;早餐&gt;</t>
  </si>
  <si>
    <t>Koenig/Desiree</t>
  </si>
  <si>
    <t>EXPEDIA_1851593257</t>
  </si>
  <si>
    <t>[万锦]多伦多马克姆万豪酒店(Toronto Marriott Markham)(60480442)</t>
  </si>
  <si>
    <t>庭景特大床房&lt;不退款&gt;&lt;2人入住&gt;</t>
  </si>
  <si>
    <t>DONG/XIAOFU,Zhang/Xunming</t>
  </si>
  <si>
    <t>[里尔]基里亚德里尔中央车站酒店(Kyriad Lille Centre Gares)(70787815)</t>
  </si>
  <si>
    <t>双人间&lt;2人入住&gt;&lt;不退款&gt;&lt;早餐&gt;</t>
  </si>
  <si>
    <t>LEFORT/Arnaud,LEFORT/Fabienne</t>
  </si>
  <si>
    <t>33804UC000152</t>
  </si>
  <si>
    <t>[阿罗约格兰德]卡萨格兰德贝斯特韦斯特酒店(Best Western Casa Grande Inn)(55281152)</t>
  </si>
  <si>
    <t>标准特大床房（特大号间）&lt;2人入住&gt;&lt;不退款&gt;&lt;早餐&gt;</t>
  </si>
  <si>
    <t>Mendoza/Marie A</t>
  </si>
  <si>
    <t>[首尔]滨江酒店(The Riverside Hotel)(68031185)</t>
  </si>
  <si>
    <t>高级双人房, 城市景观&lt;不退款&gt;&lt;2人入住&gt;</t>
  </si>
  <si>
    <t>LEE/JUNHO</t>
  </si>
  <si>
    <t>[马德里]埃克广场酒店(Exe Plaza Madrid)(55542732)</t>
  </si>
  <si>
    <t>浪漫客房&lt;不退款&gt;&lt;2人入住&gt;</t>
  </si>
  <si>
    <t>fernandez/miguel</t>
  </si>
  <si>
    <t>[Serifali Mahallesi]伊斯坦布尔阿塔塞丽柏酒店(Park Inn by Radisson Istanbul Atasehir)(55380502)</t>
  </si>
  <si>
    <t>标准间&lt;不退款&gt;&lt;2人入住&gt;</t>
  </si>
  <si>
    <t>timur/ashetovv</t>
  </si>
  <si>
    <t>[打横]打横市桑提卡酒店(Hotel Santika Tasikmalaya)(69451727)</t>
  </si>
  <si>
    <t>高级特大房&lt;2人入住&gt;&lt;不退款&gt;&lt;早餐&gt;</t>
  </si>
  <si>
    <t>Pramasari/Dhianing</t>
  </si>
  <si>
    <t>[仁川]金色郁金香仁川机场酒店(Golden Tulip Incheon Airport Hotel)(55707507)</t>
  </si>
  <si>
    <t>标准双床房&lt;不退款&gt;&lt;2人入住&gt;</t>
  </si>
  <si>
    <t>park/jungheui,cho/kwangsuk</t>
  </si>
  <si>
    <t>取消</t>
  </si>
  <si>
    <t>[梅兰]纳什机场酒店(Nash Airport Hotel)(55290053)</t>
  </si>
  <si>
    <t>双人房&lt;不退款&gt;&lt;2人入住&gt;</t>
  </si>
  <si>
    <t>Ali/Abid,Melendez/Alejandra Gabriela</t>
  </si>
  <si>
    <t>[那格浦尔]那格浦尔艾美酒店(Le Meridien Nagpur)(55299376)</t>
  </si>
  <si>
    <t>豪华特大床房带城景&lt;不退款&gt;&lt;2人入住&gt;</t>
  </si>
  <si>
    <t>Makhijani/Pradeep</t>
  </si>
  <si>
    <t>[拉斯帕尔马斯]伊比利亚拉斯帕尔马斯万豪AC酒店(AC Hotel Iberia Las Palmas by Marriott)(70793710)</t>
  </si>
  <si>
    <t>标准双床房&lt;2人入住&gt;&lt;不退款&gt;&lt;早餐&gt;</t>
  </si>
  <si>
    <t>Schaft/Tino</t>
  </si>
  <si>
    <t>[首尔]明洞九树酒店(Nine Tree Hotel Myeongdong)(55337144)</t>
  </si>
  <si>
    <t>标准双床房（2张单人床）&lt;不退款&gt;&lt;2人入住&gt;</t>
  </si>
  <si>
    <t>An/Nayeon</t>
  </si>
  <si>
    <t>[马德里]米拉斯拉欧洲之星套房酒店(Eurostars Suites Mirasierra)(55402722)</t>
  </si>
  <si>
    <t>豪华套房&lt;不退款&gt;&lt;2人入住&gt;</t>
  </si>
  <si>
    <t>Arrebola Galvez/Rafael</t>
  </si>
  <si>
    <t>[布鲁塞尔]勒查特莱兰酒店(Hotel le Châtelain)(56140563)</t>
  </si>
  <si>
    <t>行政双人床房&lt;2人入住&gt;&lt;不退款&gt;&lt;早餐&gt;</t>
  </si>
  <si>
    <t>Decelle/Alexandre</t>
  </si>
  <si>
    <t>Vicente Vega/Ana Maria</t>
  </si>
  <si>
    <t>[坤甸]坤甸金色郁金香酒店(Golden Tulip Pontianak)(55290453)</t>
  </si>
  <si>
    <t>高级大号床房&lt;2人入住&gt;&lt;不退款&gt;&lt;早餐&gt;</t>
  </si>
  <si>
    <t>PIRADE/HENRY,SULAKSONO/HINDRA</t>
  </si>
  <si>
    <t>[弗多斯塔]弗多斯塔万豪费尔菲尔德酒店套房(Fairfield Inn &amp; Suites by Marriott Valdosta)(68026764)</t>
  </si>
  <si>
    <t>双床房&lt;2人入住&gt;&lt;不退款&gt;&lt;早餐&gt;</t>
  </si>
  <si>
    <t>Sloan/Jeffrey</t>
  </si>
  <si>
    <t>Manigler/Jonathan,Baroi/Sarah</t>
  </si>
  <si>
    <t>[塞维利亚]塞维利亚顶点酒店(Vértice Sevilla)(55543045)</t>
  </si>
  <si>
    <t>Nieto moreno/Gerson javier</t>
  </si>
  <si>
    <t>[奥兰多]奥兰多格兰德湖丽兹卡尔顿酒店(The Ritz-Carlton Orlando, Grande Lakes)(56196434)</t>
  </si>
  <si>
    <t>湖景特大床房&lt;不退款&gt;&lt;2人入住&gt;</t>
  </si>
  <si>
    <t>JIN/EDISON</t>
  </si>
  <si>
    <t>[博洛尼亚]博洛尼亚恩柯尔温德姆华美达酒店(Ramada Encore by Wyndham Bologna)(55812291)</t>
  </si>
  <si>
    <t>Panarella/Marco</t>
  </si>
  <si>
    <t>行政双人床房&lt;不退款&gt;&lt;2人入住&gt;</t>
  </si>
  <si>
    <t>pierre/de vriendt</t>
  </si>
  <si>
    <t>双人床房&lt;不退款&gt;&lt;2人入住&gt;</t>
  </si>
  <si>
    <t>Escribano Ajenjo/Miguel</t>
  </si>
  <si>
    <t>[伊斯坦布尔]拉雷利高能酒店(Laleli Gonen Hotel)(55505407)</t>
  </si>
  <si>
    <t>标准房&lt;不退款&gt;&lt;2人入住&gt;</t>
  </si>
  <si>
    <t>Sen/Ozkan</t>
  </si>
  <si>
    <t>Ruiz Martinez/Joseba</t>
  </si>
  <si>
    <t>[芙蓉]芙蓉皇家朱兰酒店(Royale Chulan Seremban)(55299579)</t>
  </si>
  <si>
    <t>豪华房&lt;不退款&gt;&lt;2人入住&gt;</t>
  </si>
  <si>
    <t>aiza/siti nur maisarah</t>
  </si>
  <si>
    <t>[里昂]里昂塞特万豪国际酒店(Lyon Marriott Hotel Cité Internationale)(55299331)</t>
  </si>
  <si>
    <t>Albuixech/Florian</t>
  </si>
  <si>
    <t>[费城]里顿豪斯广场华威酒店(Warwick Hotel Rittenhouse Square)(55505361)</t>
  </si>
  <si>
    <t>特色特大床房&lt;不退款&gt;&lt;2人入住&gt;</t>
  </si>
  <si>
    <t>Jensen/Lynn Marianne</t>
  </si>
  <si>
    <t>[奥兰多]万豪村奥兰多布埃纳维斯塔湖春季山丘套房万豪酒店(SpringHill Suites by Marriott Orlando Lake Buena Vista in Marriott Village)(55280795)</t>
  </si>
  <si>
    <t>工作室(2双人床带沙发床)&lt;不退款&gt;&lt;2人入住&gt;</t>
  </si>
  <si>
    <t>Alvarado/Alexis</t>
  </si>
  <si>
    <t>[海豹滩]海豹滩艾尔斯酒店(Ayres Hotel Seal Beach)(55626071)</t>
  </si>
  <si>
    <t>豪华城景特大床房&lt;2人入住&gt;&lt;不退款&gt;&lt;早餐&gt;</t>
  </si>
  <si>
    <t>Yu/Peng</t>
  </si>
  <si>
    <t>Acknowledged</t>
  </si>
  <si>
    <t>[吉隆坡]铂尔曼吉隆坡城市中心大酒店(Pullman Kuala Lumpur City Centre Hotel &amp; Residences)(56185634)</t>
  </si>
  <si>
    <t>豪华 双床房&lt;2人入住&gt;&lt;不退款&gt;&lt;早餐&gt;</t>
  </si>
  <si>
    <t>M Nasir/Sutrisno</t>
  </si>
  <si>
    <t>[圣地亚哥]万豪圣迭戈市中心/海湾万豪春丘酒店(SpringHill Suites by Marriott San Diego Downtown/Bayfront)(55337040)</t>
  </si>
  <si>
    <t>特大床一室套房带沙发床&lt;2人入住&gt;&lt;不退款&gt;&lt;早餐&gt;&lt;普通会员&gt;</t>
  </si>
  <si>
    <t>LUO/GEORGE,ZHANG/WEI</t>
  </si>
  <si>
    <t>[雅加达]哈里斯沃途和谐酒店(Harris Vertu Hotel Harmoni)(55872461)</t>
  </si>
  <si>
    <t>v客房&lt;不退款&gt;&lt;2人入住&gt;</t>
  </si>
  <si>
    <t>Lievandres/Hendra</t>
  </si>
  <si>
    <t>syam/farul syam</t>
  </si>
  <si>
    <t>[曼谷]曼谷素坤逸尊贵钥匙酒店(The Key Premier Sukhumvit Bangkok by Compass Hospitality)(55320705)</t>
  </si>
  <si>
    <t>尊贵全景间&lt;不退款&gt;&lt;2人入住&gt;</t>
  </si>
  <si>
    <t>Wang/Weikang</t>
  </si>
  <si>
    <t>[伊兹密尔]奥扎克吉奥鲁公园精品酒店(Oglakcioglu Park Boutique Hotel)(55491600)</t>
  </si>
  <si>
    <t>标准双人房&lt;早餐&gt;&lt;不退款&gt;&lt;2人入住&gt;</t>
  </si>
  <si>
    <t>fatimah/diti</t>
  </si>
  <si>
    <t>ZAINAL/HUSAINI</t>
  </si>
  <si>
    <t>[贝纳尔马德纳]海景酒店(Vistamar)(55304308)</t>
  </si>
  <si>
    <t>舒适一室房&lt;不退款&gt;&lt;2人入住&gt;</t>
  </si>
  <si>
    <t>Rodriguez Lopez/Jorge</t>
  </si>
  <si>
    <t>kiong/lie lit</t>
  </si>
  <si>
    <t>[慕尼黑]欧洲之星书籍酒店(Eurostars Book Hotel)(55733303)</t>
  </si>
  <si>
    <t>客房&lt;不退款&gt;&lt;2人入住&gt;</t>
  </si>
  <si>
    <t>Stowar/Colin-Maximilian,Paare/Johanna</t>
  </si>
  <si>
    <t>[桑迪斯普林斯]亚特兰大北市区威斯汀酒店(The Westin Atlanta Perimeter North)(68026101)</t>
  </si>
  <si>
    <t>传统特大床房&lt;不退款&gt;&lt;2人入住&gt;</t>
  </si>
  <si>
    <t>Underwood/LaTrice,Sims/Brittany</t>
  </si>
  <si>
    <t>，</t>
  </si>
  <si>
    <t>15874541425此单多收1332元退回</t>
  </si>
  <si>
    <t xml:space="preserve"> 57718.8 HKD</t>
  </si>
  <si>
    <t>A211117110543481</t>
  </si>
  <si>
    <t>A211117110615925</t>
  </si>
  <si>
    <t>总计：57718.8元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</si>
  <si>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</si>
  <si>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</si>
  <si>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</si>
  <si>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</si>
  <si>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</si>
  <si>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</si>
  <si>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</si>
  <si>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</si>
  <si>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</si>
  <si>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</si>
  <si>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</si>
  <si>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</si>
  <si>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</si>
  <si>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</si>
  <si>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</si>
  <si>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</si>
  <si>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</si>
  <si>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2021-09-30</t>
  </si>
  <si>
    <t>2269266</t>
  </si>
  <si>
    <t>巴黎法兰西体育场诺富特套房酒店</t>
  </si>
  <si>
    <t>Detaille Francois,Warge Alixe</t>
  </si>
  <si>
    <t>2021-11-13</t>
  </si>
  <si>
    <t>2021-11-14</t>
  </si>
  <si>
    <t>退房日周结</t>
  </si>
  <si>
    <t>0.00</t>
  </si>
  <si>
    <t>308.79</t>
  </si>
  <si>
    <t>308</t>
  </si>
  <si>
    <t>257</t>
  </si>
  <si>
    <t>携程汇智国际直连</t>
  </si>
  <si>
    <t>2021-10-20 08:18:09</t>
  </si>
  <si>
    <t>否</t>
  </si>
  <si>
    <t>汇智国际旅游发展有限公司</t>
  </si>
  <si>
    <t>直连</t>
  </si>
  <si>
    <t>2021-10-21</t>
  </si>
  <si>
    <t>2281146</t>
  </si>
  <si>
    <t>玛丽蒂姆杜塞尔多夫酒店</t>
  </si>
  <si>
    <t>LEE SANGKYUNG,LEE SANGKYUNG</t>
  </si>
  <si>
    <t>670.57</t>
  </si>
  <si>
    <t>814.00</t>
  </si>
  <si>
    <t>0</t>
  </si>
  <si>
    <t>2021-10-21 12:44:19</t>
  </si>
  <si>
    <t>2021-10-26</t>
  </si>
  <si>
    <t>2283481</t>
  </si>
  <si>
    <t>朗讯酒店</t>
  </si>
  <si>
    <t>Zhang Max</t>
  </si>
  <si>
    <t>857.57</t>
  </si>
  <si>
    <t>1042.00</t>
  </si>
  <si>
    <t>2021-10-26 14:00:26</t>
  </si>
  <si>
    <t>2021-10-29</t>
  </si>
  <si>
    <t>2284900</t>
  </si>
  <si>
    <t>圣巴巴拉戈利塔万豪居家酒店</t>
  </si>
  <si>
    <t>Liu Hanna Ken-yuin,Liu Tahani Ma</t>
  </si>
  <si>
    <t>2776.50</t>
  </si>
  <si>
    <t>3372.00</t>
  </si>
  <si>
    <t>2021-10-29 07:33:54</t>
  </si>
  <si>
    <t>2284961</t>
  </si>
  <si>
    <t>Liu Harris Ken-ming,Ding Mengyun</t>
  </si>
  <si>
    <t>2021-10-29 10:13:22</t>
  </si>
  <si>
    <t>2021-11-01</t>
  </si>
  <si>
    <t>2287453</t>
  </si>
  <si>
    <t>沉默花园科隆布鲁克诺富姆酒店</t>
  </si>
  <si>
    <t>Koenig Desiree</t>
  </si>
  <si>
    <t>2021-11-11</t>
  </si>
  <si>
    <t>1203.53</t>
  </si>
  <si>
    <t>1459.00</t>
  </si>
  <si>
    <t>2021-11-01 22:07:43</t>
  </si>
  <si>
    <t>2021-11-03</t>
  </si>
  <si>
    <t>2288116</t>
  </si>
  <si>
    <t>多伦多马克姆万豪酒店</t>
  </si>
  <si>
    <t>DONG XIAOFU,Zhang Xunming</t>
  </si>
  <si>
    <t>545.49</t>
  </si>
  <si>
    <t>662.00</t>
  </si>
  <si>
    <t>2021-11-03 03:21:11</t>
  </si>
  <si>
    <t>2021-11-06</t>
  </si>
  <si>
    <t>2290936</t>
  </si>
  <si>
    <t>里尔中央车站酒店</t>
  </si>
  <si>
    <t>LEFORT Arnaud,LEFORT Fabienne</t>
  </si>
  <si>
    <t>2362.37</t>
  </si>
  <si>
    <t>2868.00</t>
  </si>
  <si>
    <t>2021-11-06 03:12:29</t>
  </si>
  <si>
    <t>2021-11-07</t>
  </si>
  <si>
    <t>2291850</t>
  </si>
  <si>
    <t>卡萨格兰德贝斯特韦斯特酒店</t>
  </si>
  <si>
    <t>Mendoza Marie A</t>
  </si>
  <si>
    <t>1124.62</t>
  </si>
  <si>
    <t>1365.00</t>
  </si>
  <si>
    <t>2021-11-07 05:26:31</t>
  </si>
  <si>
    <t>2292370</t>
  </si>
  <si>
    <t>滨江酒店</t>
  </si>
  <si>
    <t>LEE JUNHO</t>
  </si>
  <si>
    <t>422.66</t>
  </si>
  <si>
    <t>513.00</t>
  </si>
  <si>
    <t>2021-11-07 19:38:38</t>
  </si>
  <si>
    <t>2021-11-08</t>
  </si>
  <si>
    <t>2292582</t>
  </si>
  <si>
    <t>埃克广场酒店</t>
  </si>
  <si>
    <t>fernandez miguel</t>
  </si>
  <si>
    <t>881.57</t>
  </si>
  <si>
    <t>1070.00</t>
  </si>
  <si>
    <t>2021-11-08 01:56:17</t>
  </si>
  <si>
    <t>2292607</t>
  </si>
  <si>
    <t>伊斯坦布尔阿塔斯希尔丽笙公园酒店</t>
  </si>
  <si>
    <t>timur ashetovv</t>
  </si>
  <si>
    <t>2204.76</t>
  </si>
  <si>
    <t>2676.00</t>
  </si>
  <si>
    <t>2021-11-08 05:11:39</t>
  </si>
  <si>
    <t>2292915</t>
  </si>
  <si>
    <t>打横市桑提卡酒店</t>
  </si>
  <si>
    <t>Pramasari Dhianing</t>
  </si>
  <si>
    <t>210.92</t>
  </si>
  <si>
    <t>256.00</t>
  </si>
  <si>
    <t>2021-11-08 13:06:44</t>
  </si>
  <si>
    <t>2021-11-09</t>
  </si>
  <si>
    <t>2293886</t>
  </si>
  <si>
    <t>金色郁金香仁川机场酒店</t>
  </si>
  <si>
    <t>park jungheui,cho kwangsuk</t>
  </si>
  <si>
    <t>464.54</t>
  </si>
  <si>
    <t>565.00</t>
  </si>
  <si>
    <t>2021-11-09 09:07:18</t>
  </si>
  <si>
    <t>2021-11-10</t>
  </si>
  <si>
    <t>2295997</t>
  </si>
  <si>
    <t>纳什机场酒店</t>
  </si>
  <si>
    <t>Ali Abid,Melendez Alejandra Gabriela</t>
  </si>
  <si>
    <t>1713.05</t>
  </si>
  <si>
    <t>2084.00</t>
  </si>
  <si>
    <t>2021-11-10 21:47:05</t>
  </si>
  <si>
    <t>2296160</t>
  </si>
  <si>
    <t>那格浦尔艾美度假酒店</t>
  </si>
  <si>
    <t>Makhijani Pradeep</t>
  </si>
  <si>
    <t>445.52</t>
  </si>
  <si>
    <t>542.00</t>
  </si>
  <si>
    <t>2021-11-11 01:59:48</t>
  </si>
  <si>
    <t>2296196</t>
  </si>
  <si>
    <t>伊比利亚拉斯帕尔马斯万豪AC酒店</t>
  </si>
  <si>
    <t>Schaft Tino</t>
  </si>
  <si>
    <t>498.95</t>
  </si>
  <si>
    <t>607.00</t>
  </si>
  <si>
    <t>2021-11-11 06:13:15</t>
  </si>
  <si>
    <t>2296676</t>
  </si>
  <si>
    <t>明洞九树酒店</t>
  </si>
  <si>
    <t>An Nayeon</t>
  </si>
  <si>
    <t>392.92</t>
  </si>
  <si>
    <t>478.00</t>
  </si>
  <si>
    <t>2021-11-11 15:57:17</t>
  </si>
  <si>
    <t>2297299</t>
  </si>
  <si>
    <t>米拉斯拉欧洲之星套房酒店</t>
  </si>
  <si>
    <t>Arrebola Galvez Rafael</t>
  </si>
  <si>
    <t>2021-11-12</t>
  </si>
  <si>
    <t>1578.24</t>
  </si>
  <si>
    <t>1920.00</t>
  </si>
  <si>
    <t>2021-11-11 23:24:13</t>
  </si>
  <si>
    <t>2297315</t>
  </si>
  <si>
    <t>勒查特莱兰酒店</t>
  </si>
  <si>
    <t>Decelle Alexandre</t>
  </si>
  <si>
    <t>1076.82</t>
  </si>
  <si>
    <t>1310.00</t>
  </si>
  <si>
    <t>2021-11-11 23:50:50</t>
  </si>
  <si>
    <t>2297376</t>
  </si>
  <si>
    <t>Vicente Vega Ana Maria</t>
  </si>
  <si>
    <t>1577.09</t>
  </si>
  <si>
    <t>2021-11-12 02:37:25</t>
  </si>
  <si>
    <t>2297407</t>
  </si>
  <si>
    <t>坤甸金色郁金香酒店</t>
  </si>
  <si>
    <t>PIRADE HENRY,SULAKSONO HINDRA</t>
  </si>
  <si>
    <t>864.11</t>
  </si>
  <si>
    <t>1052.00</t>
  </si>
  <si>
    <t>2021-11-12 05:10:22</t>
  </si>
  <si>
    <t>2297426</t>
  </si>
  <si>
    <t>弗多斯塔万豪费尔菲尔德酒店套房</t>
  </si>
  <si>
    <t>Sloan Jeffrey</t>
  </si>
  <si>
    <t>1142.57</t>
  </si>
  <si>
    <t>1391.00</t>
  </si>
  <si>
    <t>2021-11-12 06:34:08</t>
  </si>
  <si>
    <t>2297486</t>
  </si>
  <si>
    <t>Manigler Jonathan,Baroi Sarah</t>
  </si>
  <si>
    <t>579.91</t>
  </si>
  <si>
    <t>706.00</t>
  </si>
  <si>
    <t>2021-11-12 09:02:12</t>
  </si>
  <si>
    <t>2297494</t>
  </si>
  <si>
    <t>塞维利亚顶点酒店</t>
  </si>
  <si>
    <t>Nieto moreno Gerson javier</t>
  </si>
  <si>
    <t>1412.81</t>
  </si>
  <si>
    <t>1720.00</t>
  </si>
  <si>
    <t>2021-11-12 09:12:51</t>
  </si>
  <si>
    <t>2297780</t>
  </si>
  <si>
    <t>奥兰多格兰德湖丽兹卡尔顿酒店</t>
  </si>
  <si>
    <t>JIN EDISON</t>
  </si>
  <si>
    <t>7706.37</t>
  </si>
  <si>
    <t>9382.00</t>
  </si>
  <si>
    <t>2021-11-12 14:14:45</t>
  </si>
  <si>
    <t>2298076</t>
  </si>
  <si>
    <t>博洛尼亚恩柯尔温德姆华美达酒店</t>
  </si>
  <si>
    <t>Panarella Marco</t>
  </si>
  <si>
    <t>496.13</t>
  </si>
  <si>
    <t>604.00</t>
  </si>
  <si>
    <t>2021-11-12 18:19:01</t>
  </si>
  <si>
    <t>2298096</t>
  </si>
  <si>
    <t>pierre de vriendt</t>
  </si>
  <si>
    <t>857.54</t>
  </si>
  <si>
    <t>1044.00</t>
  </si>
  <si>
    <t>2021-11-12 18:42:31</t>
  </si>
  <si>
    <t>2298128</t>
  </si>
  <si>
    <t>Escribano Ajenjo Miguel</t>
  </si>
  <si>
    <t>786.90</t>
  </si>
  <si>
    <t>958.00</t>
  </si>
  <si>
    <t>2021-11-12 19:17:46</t>
  </si>
  <si>
    <t>2298267</t>
  </si>
  <si>
    <t>拉雷利高能酒店</t>
  </si>
  <si>
    <t>Sen Ozkan</t>
  </si>
  <si>
    <t>239.85</t>
  </si>
  <si>
    <t>292.00</t>
  </si>
  <si>
    <t>2021-11-12 21:54:05</t>
  </si>
  <si>
    <t>2298280</t>
  </si>
  <si>
    <t>Ruiz Martinez Joseba</t>
  </si>
  <si>
    <t>1629.66</t>
  </si>
  <si>
    <t>1984.00</t>
  </si>
  <si>
    <t>2021-11-12 22:05:21</t>
  </si>
  <si>
    <t>2298337</t>
  </si>
  <si>
    <t>芙蓉皇家朱兰酒店</t>
  </si>
  <si>
    <t>aiza siti nur maisarah</t>
  </si>
  <si>
    <t>271.88</t>
  </si>
  <si>
    <t>331.00</t>
  </si>
  <si>
    <t>2021-11-12 23:56:50</t>
  </si>
  <si>
    <t>2298385</t>
  </si>
  <si>
    <t>里昂塞特万豪国际酒店</t>
  </si>
  <si>
    <t>Albuixech Florian</t>
  </si>
  <si>
    <t>697.09</t>
  </si>
  <si>
    <t>850.00</t>
  </si>
  <si>
    <t>2021-11-13 01:59:26</t>
  </si>
  <si>
    <t>2298433</t>
  </si>
  <si>
    <t>万豪村奥兰多布埃纳维斯塔湖春季山丘套房万豪酒店</t>
  </si>
  <si>
    <t>Alvarado Alexis</t>
  </si>
  <si>
    <t>501.08</t>
  </si>
  <si>
    <t>611.00</t>
  </si>
  <si>
    <t>2021-11-13 06:37:07</t>
  </si>
  <si>
    <t>2298660</t>
  </si>
  <si>
    <t>海豹滩艾尔斯酒店</t>
  </si>
  <si>
    <t>Yu Peng</t>
  </si>
  <si>
    <t>1288.38</t>
  </si>
  <si>
    <t>1571.00</t>
  </si>
  <si>
    <t>2021-11-13 13:50:36</t>
  </si>
  <si>
    <t>2298704</t>
  </si>
  <si>
    <t>吉隆坡市中心铂尔曼酒店与公寓</t>
  </si>
  <si>
    <t>M Nasir Sutrisno</t>
  </si>
  <si>
    <t>437.11</t>
  </si>
  <si>
    <t>533.00</t>
  </si>
  <si>
    <t>2021-11-13 14:29:29</t>
  </si>
  <si>
    <t>2298731</t>
  </si>
  <si>
    <t>万豪圣迭戈市中心/海湾万豪春丘酒店</t>
  </si>
  <si>
    <t>LUO GEORGE,ZHANG WEI</t>
  </si>
  <si>
    <t>1780.44</t>
  </si>
  <si>
    <t>2171.00</t>
  </si>
  <si>
    <t>2021-11-13 15:11:14</t>
  </si>
  <si>
    <t>2298764</t>
  </si>
  <si>
    <t>哈里斯沃途和谐酒店</t>
  </si>
  <si>
    <t>Lievandres Hendra</t>
  </si>
  <si>
    <t>252.59</t>
  </si>
  <si>
    <t>308.00</t>
  </si>
  <si>
    <t>2021-11-13 15:59:30</t>
  </si>
  <si>
    <t>2298783</t>
  </si>
  <si>
    <t>syam farul syam</t>
  </si>
  <si>
    <t>2021-11-13 16:28:14</t>
  </si>
  <si>
    <t>2298823</t>
  </si>
  <si>
    <t>曼谷素坤逸尊贵钥匙酒店</t>
  </si>
  <si>
    <t>Wang Weikang</t>
  </si>
  <si>
    <t>271.45</t>
  </si>
  <si>
    <t>2021-11-13 17:33:32</t>
  </si>
  <si>
    <t>2298829</t>
  </si>
  <si>
    <t>奥扎克吉奥鲁公园精品酒店</t>
  </si>
  <si>
    <t>fatimah diti</t>
  </si>
  <si>
    <t>342.80</t>
  </si>
  <si>
    <t>418.00</t>
  </si>
  <si>
    <t>2021-11-13 17:43:13</t>
  </si>
  <si>
    <t>2298851</t>
  </si>
  <si>
    <t>ZAINAL HUSAINI</t>
  </si>
  <si>
    <t>2021-11-13 18:05:18</t>
  </si>
  <si>
    <t>2298917</t>
  </si>
  <si>
    <t>维斯塔马尔酒店</t>
  </si>
  <si>
    <t>Rodriguez Lopez Jorge</t>
  </si>
  <si>
    <t>244.39</t>
  </si>
  <si>
    <t>298.00</t>
  </si>
  <si>
    <t>2021-11-13 19:41:19</t>
  </si>
  <si>
    <t>2298923</t>
  </si>
  <si>
    <t>kiong lie lit</t>
  </si>
  <si>
    <t>2021-11-13 19:50:00</t>
  </si>
  <si>
    <t>2298996</t>
  </si>
  <si>
    <t>欧洲之星书籍酒店</t>
  </si>
  <si>
    <t>Stowar Colin-Maximilian,Paare Johanna</t>
  </si>
  <si>
    <t>611.79</t>
  </si>
  <si>
    <t>746.00</t>
  </si>
  <si>
    <t>2021-11-13 22:07:26</t>
  </si>
  <si>
    <t>2299008</t>
  </si>
  <si>
    <t>亚特兰大北市区威斯汀酒店</t>
  </si>
  <si>
    <t>Underwood LaTrice,Sims Brittany</t>
  </si>
  <si>
    <t>961.16</t>
  </si>
  <si>
    <t>1172.00</t>
  </si>
  <si>
    <t>2021-11-13 22:27:33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</si>
</sst>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16411126101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44513</v>
      </c>
      <c r="G2" s="5">
        <v>44514</v>
      </c>
      <c r="H2" s="4">
        <v>1</v>
      </c>
      <c r="I2" s="4">
        <v>1</v>
      </c>
      <c r="J2" s="4">
        <v>1</v>
      </c>
      <c r="K2" s="4" t="s">
        <v>29</v>
      </c>
      <c r="L2" s="4">
        <v>1544</v>
      </c>
      <c r="M2" s="4">
        <v>1544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44469</v>
      </c>
      <c r="S2" s="5">
        <v>44517</v>
      </c>
      <c r="T2" s="4" t="s">
        <v>33</v>
      </c>
      <c r="U2" s="4">
        <v>1544</v>
      </c>
      <c r="V2" s="4">
        <v>0</v>
      </c>
      <c r="W2" s="4">
        <v>0</v>
      </c>
      <c r="X2" s="4">
        <v>2269266</v>
      </c>
      <c r="Y2" s="4" t="s">
        <v>34</v>
      </c>
    </row>
    <row r="3" s="4" customFormat="1" spans="1:25">
      <c r="A3" s="4">
        <v>16561623909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44511</v>
      </c>
      <c r="G3" s="5">
        <v>44514</v>
      </c>
      <c r="H3" s="4">
        <v>1</v>
      </c>
      <c r="I3" s="4">
        <v>3</v>
      </c>
      <c r="J3" s="4">
        <v>3</v>
      </c>
      <c r="K3" s="4" t="s">
        <v>29</v>
      </c>
      <c r="L3" s="4">
        <v>3348</v>
      </c>
      <c r="M3" s="4">
        <v>3348</v>
      </c>
      <c r="N3" s="4" t="s">
        <v>37</v>
      </c>
      <c r="O3" s="4" t="s">
        <v>31</v>
      </c>
      <c r="P3" s="4" t="s">
        <v>32</v>
      </c>
      <c r="Q3" s="4">
        <v>0</v>
      </c>
      <c r="R3" s="6">
        <v>44485</v>
      </c>
      <c r="S3" s="5">
        <v>44517</v>
      </c>
      <c r="T3" s="4" t="s">
        <v>33</v>
      </c>
      <c r="U3" s="4">
        <v>3348</v>
      </c>
      <c r="V3" s="4">
        <v>0</v>
      </c>
      <c r="W3" s="4">
        <v>0</v>
      </c>
      <c r="X3" s="4">
        <v>2278367</v>
      </c>
      <c r="Y3" s="4">
        <v>84197656</v>
      </c>
    </row>
    <row r="4" s="4" customFormat="1" spans="1:25">
      <c r="A4" s="4">
        <v>16411126101</v>
      </c>
      <c r="B4" s="4" t="s">
        <v>25</v>
      </c>
      <c r="C4" s="4" t="s">
        <v>38</v>
      </c>
      <c r="D4" s="4" t="s">
        <v>27</v>
      </c>
      <c r="E4" s="4" t="s">
        <v>28</v>
      </c>
      <c r="F4" s="5">
        <v>44513</v>
      </c>
      <c r="G4" s="5">
        <v>44514</v>
      </c>
      <c r="H4" s="4">
        <v>1</v>
      </c>
      <c r="I4" s="4">
        <v>1</v>
      </c>
      <c r="J4" s="4">
        <v>1</v>
      </c>
      <c r="K4" s="4" t="s">
        <v>29</v>
      </c>
      <c r="L4" s="4">
        <v>-1235.2</v>
      </c>
      <c r="M4" s="4">
        <v>-1235.2</v>
      </c>
      <c r="N4" s="4" t="s">
        <v>30</v>
      </c>
      <c r="O4" s="4" t="s">
        <v>31</v>
      </c>
      <c r="P4" s="4" t="s">
        <v>32</v>
      </c>
      <c r="Q4" s="4">
        <v>0</v>
      </c>
      <c r="R4" s="6">
        <v>44469</v>
      </c>
      <c r="S4" s="5">
        <v>44517</v>
      </c>
      <c r="T4" s="4" t="s">
        <v>33</v>
      </c>
      <c r="U4" s="4">
        <v>-1235.2</v>
      </c>
      <c r="V4" s="4">
        <v>0</v>
      </c>
      <c r="W4" s="4">
        <v>0</v>
      </c>
      <c r="X4" s="4">
        <v>2269266</v>
      </c>
      <c r="Y4" s="4" t="s">
        <v>34</v>
      </c>
    </row>
    <row r="5" s="4" customFormat="1" spans="1:25">
      <c r="A5" s="4">
        <v>16620834841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44513</v>
      </c>
      <c r="G5" s="5">
        <v>44514</v>
      </c>
      <c r="H5" s="4">
        <v>1</v>
      </c>
      <c r="I5" s="4">
        <v>1</v>
      </c>
      <c r="J5" s="4">
        <v>1</v>
      </c>
      <c r="K5" s="4" t="s">
        <v>29</v>
      </c>
      <c r="L5" s="4">
        <v>814</v>
      </c>
      <c r="M5" s="4">
        <v>814</v>
      </c>
      <c r="N5" s="4" t="s">
        <v>41</v>
      </c>
      <c r="O5" s="4" t="s">
        <v>31</v>
      </c>
      <c r="P5" s="4" t="s">
        <v>32</v>
      </c>
      <c r="Q5" s="4">
        <v>0</v>
      </c>
      <c r="R5" s="6">
        <v>44490</v>
      </c>
      <c r="S5" s="5">
        <v>44517</v>
      </c>
      <c r="T5" s="4" t="s">
        <v>33</v>
      </c>
      <c r="U5" s="4">
        <v>814</v>
      </c>
      <c r="V5" s="4">
        <v>0</v>
      </c>
      <c r="W5" s="4">
        <v>0</v>
      </c>
      <c r="X5" s="4"/>
      <c r="Y5" s="4">
        <v>99334580</v>
      </c>
    </row>
    <row r="6" s="4" customFormat="1" spans="1:25">
      <c r="A6" s="4">
        <v>16667458638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44513</v>
      </c>
      <c r="G6" s="5">
        <v>44514</v>
      </c>
      <c r="H6" s="4">
        <v>1</v>
      </c>
      <c r="I6" s="4">
        <v>1</v>
      </c>
      <c r="J6" s="4">
        <v>1</v>
      </c>
      <c r="K6" s="4" t="s">
        <v>29</v>
      </c>
      <c r="L6" s="4">
        <v>1042</v>
      </c>
      <c r="M6" s="4">
        <v>1042</v>
      </c>
      <c r="N6" s="4" t="s">
        <v>44</v>
      </c>
      <c r="O6" s="4" t="s">
        <v>31</v>
      </c>
      <c r="P6" s="4" t="s">
        <v>32</v>
      </c>
      <c r="Q6" s="4">
        <v>0</v>
      </c>
      <c r="R6" s="6">
        <v>44495</v>
      </c>
      <c r="S6" s="5">
        <v>44517</v>
      </c>
      <c r="T6" s="4" t="s">
        <v>33</v>
      </c>
      <c r="U6" s="4">
        <v>1042</v>
      </c>
      <c r="V6" s="4">
        <v>0</v>
      </c>
      <c r="W6" s="4">
        <v>0</v>
      </c>
      <c r="X6" s="4">
        <v>2283481</v>
      </c>
      <c r="Y6" s="4">
        <v>99570935</v>
      </c>
    </row>
    <row r="7" s="4" customFormat="1" spans="1:25">
      <c r="A7" s="4">
        <v>16690943607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44513</v>
      </c>
      <c r="G7" s="5">
        <v>44514</v>
      </c>
      <c r="H7" s="4">
        <v>1</v>
      </c>
      <c r="I7" s="4">
        <v>1</v>
      </c>
      <c r="J7" s="4">
        <v>1</v>
      </c>
      <c r="K7" s="4" t="s">
        <v>29</v>
      </c>
      <c r="L7" s="4">
        <v>3372</v>
      </c>
      <c r="M7" s="4">
        <v>3372</v>
      </c>
      <c r="N7" s="4" t="s">
        <v>47</v>
      </c>
      <c r="O7" s="4" t="s">
        <v>31</v>
      </c>
      <c r="P7" s="4" t="s">
        <v>32</v>
      </c>
      <c r="Q7" s="4">
        <v>0</v>
      </c>
      <c r="R7" s="6">
        <v>44498</v>
      </c>
      <c r="S7" s="5">
        <v>44517</v>
      </c>
      <c r="T7" s="4" t="s">
        <v>33</v>
      </c>
      <c r="U7" s="4">
        <v>3372</v>
      </c>
      <c r="V7" s="4">
        <v>0</v>
      </c>
      <c r="W7" s="4">
        <v>0</v>
      </c>
      <c r="X7" s="4">
        <v>2284900</v>
      </c>
      <c r="Y7" s="4">
        <v>95823051</v>
      </c>
    </row>
    <row r="8" s="4" customFormat="1" spans="1:25">
      <c r="A8" s="4">
        <v>16691375659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44513</v>
      </c>
      <c r="G8" s="5">
        <v>44514</v>
      </c>
      <c r="H8" s="4">
        <v>1</v>
      </c>
      <c r="I8" s="4">
        <v>1</v>
      </c>
      <c r="J8" s="4">
        <v>1</v>
      </c>
      <c r="K8" s="4" t="s">
        <v>29</v>
      </c>
      <c r="L8" s="4">
        <v>3372</v>
      </c>
      <c r="M8" s="4">
        <v>3372</v>
      </c>
      <c r="N8" s="4" t="s">
        <v>48</v>
      </c>
      <c r="O8" s="4" t="s">
        <v>31</v>
      </c>
      <c r="P8" s="4" t="s">
        <v>32</v>
      </c>
      <c r="Q8" s="4">
        <v>0</v>
      </c>
      <c r="R8" s="6">
        <v>44498</v>
      </c>
      <c r="S8" s="5">
        <v>44517</v>
      </c>
      <c r="T8" s="4" t="s">
        <v>33</v>
      </c>
      <c r="U8" s="4">
        <v>3372</v>
      </c>
      <c r="V8" s="4">
        <v>0</v>
      </c>
      <c r="W8" s="4">
        <v>0</v>
      </c>
      <c r="X8" s="4">
        <v>2284961</v>
      </c>
      <c r="Y8" s="4">
        <v>95930667</v>
      </c>
    </row>
    <row r="9" s="4" customFormat="1" spans="1:25">
      <c r="A9" s="4">
        <v>16724394286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44511</v>
      </c>
      <c r="G9" s="5">
        <v>44514</v>
      </c>
      <c r="H9" s="4">
        <v>1</v>
      </c>
      <c r="I9" s="4">
        <v>3</v>
      </c>
      <c r="J9" s="4">
        <v>3</v>
      </c>
      <c r="K9" s="4" t="s">
        <v>29</v>
      </c>
      <c r="L9" s="4">
        <v>1459</v>
      </c>
      <c r="M9" s="4">
        <v>1459</v>
      </c>
      <c r="N9" s="4" t="s">
        <v>51</v>
      </c>
      <c r="O9" s="4" t="s">
        <v>31</v>
      </c>
      <c r="P9" s="4" t="s">
        <v>32</v>
      </c>
      <c r="Q9" s="4">
        <v>0</v>
      </c>
      <c r="R9" s="6">
        <v>44501</v>
      </c>
      <c r="S9" s="5">
        <v>44517</v>
      </c>
      <c r="T9" s="4" t="s">
        <v>33</v>
      </c>
      <c r="U9" s="4">
        <v>1459</v>
      </c>
      <c r="V9" s="4">
        <v>0</v>
      </c>
      <c r="W9" s="4">
        <v>0</v>
      </c>
      <c r="X9" s="4"/>
      <c r="Y9" s="4" t="s">
        <v>52</v>
      </c>
    </row>
    <row r="10" s="4" customFormat="1" spans="1:25">
      <c r="A10" s="4">
        <v>16728753046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44513</v>
      </c>
      <c r="G10" s="5">
        <v>44514</v>
      </c>
      <c r="H10" s="4">
        <v>1</v>
      </c>
      <c r="I10" s="4">
        <v>1</v>
      </c>
      <c r="J10" s="4">
        <v>1</v>
      </c>
      <c r="K10" s="4" t="s">
        <v>29</v>
      </c>
      <c r="L10" s="4">
        <v>662</v>
      </c>
      <c r="M10" s="4">
        <v>662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44503</v>
      </c>
      <c r="S10" s="5">
        <v>44517</v>
      </c>
      <c r="T10" s="4" t="s">
        <v>33</v>
      </c>
      <c r="U10" s="4">
        <v>662</v>
      </c>
      <c r="V10" s="4">
        <v>0</v>
      </c>
      <c r="W10" s="4">
        <v>0</v>
      </c>
      <c r="X10" s="4">
        <v>2288116</v>
      </c>
      <c r="Y10" s="4">
        <v>99546522</v>
      </c>
    </row>
    <row r="11" s="4" customFormat="1" spans="1:25">
      <c r="A11" s="4">
        <v>16746954065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44511</v>
      </c>
      <c r="G11" s="5">
        <v>44514</v>
      </c>
      <c r="H11" s="4">
        <v>1</v>
      </c>
      <c r="I11" s="4">
        <v>3</v>
      </c>
      <c r="J11" s="4">
        <v>3</v>
      </c>
      <c r="K11" s="4" t="s">
        <v>29</v>
      </c>
      <c r="L11" s="4">
        <v>2868</v>
      </c>
      <c r="M11" s="4">
        <v>2868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44517</v>
      </c>
      <c r="T11" s="4" t="s">
        <v>33</v>
      </c>
      <c r="U11" s="4">
        <v>2868</v>
      </c>
      <c r="V11" s="4">
        <v>0</v>
      </c>
      <c r="W11" s="4">
        <v>0</v>
      </c>
      <c r="X11" s="4"/>
      <c r="Y11" s="4" t="s">
        <v>59</v>
      </c>
    </row>
    <row r="12" s="4" customFormat="1" spans="1:25">
      <c r="A12" s="4">
        <v>16750895147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44513</v>
      </c>
      <c r="G12" s="5">
        <v>44514</v>
      </c>
      <c r="H12" s="4">
        <v>1</v>
      </c>
      <c r="I12" s="4">
        <v>1</v>
      </c>
      <c r="J12" s="4">
        <v>1</v>
      </c>
      <c r="K12" s="4" t="s">
        <v>29</v>
      </c>
      <c r="L12" s="4">
        <v>1365</v>
      </c>
      <c r="M12" s="4">
        <v>1365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44507</v>
      </c>
      <c r="S12" s="5">
        <v>44517</v>
      </c>
      <c r="T12" s="4" t="s">
        <v>33</v>
      </c>
      <c r="U12" s="4">
        <v>1365</v>
      </c>
      <c r="V12" s="4">
        <v>0</v>
      </c>
      <c r="W12" s="4">
        <v>0</v>
      </c>
      <c r="X12" s="4"/>
      <c r="Y12" s="4">
        <v>231256659</v>
      </c>
    </row>
    <row r="13" s="4" customFormat="1" spans="1:23">
      <c r="A13" s="4">
        <v>16753915073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44513</v>
      </c>
      <c r="G13" s="5">
        <v>44514</v>
      </c>
      <c r="H13" s="4">
        <v>1</v>
      </c>
      <c r="I13" s="4">
        <v>1</v>
      </c>
      <c r="J13" s="4">
        <v>1</v>
      </c>
      <c r="K13" s="4" t="s">
        <v>29</v>
      </c>
      <c r="L13" s="4">
        <v>513</v>
      </c>
      <c r="M13" s="4">
        <v>513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44507</v>
      </c>
      <c r="S13" s="5">
        <v>44517</v>
      </c>
      <c r="T13" s="4" t="s">
        <v>33</v>
      </c>
      <c r="U13" s="4">
        <v>513</v>
      </c>
      <c r="V13" s="4">
        <v>0</v>
      </c>
      <c r="W13" s="4">
        <v>0</v>
      </c>
    </row>
    <row r="14" s="4" customFormat="1" spans="1:24">
      <c r="A14" s="4">
        <v>16755424928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44513</v>
      </c>
      <c r="G14" s="5">
        <v>44514</v>
      </c>
      <c r="H14" s="4">
        <v>1</v>
      </c>
      <c r="I14" s="4">
        <v>1</v>
      </c>
      <c r="J14" s="4">
        <v>1</v>
      </c>
      <c r="K14" s="4" t="s">
        <v>29</v>
      </c>
      <c r="L14" s="4">
        <v>1070</v>
      </c>
      <c r="M14" s="4">
        <v>1070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44508</v>
      </c>
      <c r="S14" s="5">
        <v>44517</v>
      </c>
      <c r="T14" s="4" t="s">
        <v>33</v>
      </c>
      <c r="U14" s="4">
        <v>1070</v>
      </c>
      <c r="V14" s="4">
        <v>0</v>
      </c>
      <c r="W14" s="4">
        <v>0</v>
      </c>
      <c r="X14" s="4">
        <v>2292582</v>
      </c>
    </row>
    <row r="15" s="4" customFormat="1" spans="1:25">
      <c r="A15" s="4">
        <v>16755538047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44508</v>
      </c>
      <c r="G15" s="5">
        <v>44514</v>
      </c>
      <c r="H15" s="4">
        <v>1</v>
      </c>
      <c r="I15" s="4">
        <v>6</v>
      </c>
      <c r="J15" s="4">
        <v>6</v>
      </c>
      <c r="K15" s="4" t="s">
        <v>29</v>
      </c>
      <c r="L15" s="4">
        <v>2676</v>
      </c>
      <c r="M15" s="4">
        <v>2676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44508</v>
      </c>
      <c r="S15" s="5">
        <v>44517</v>
      </c>
      <c r="T15" s="4" t="s">
        <v>33</v>
      </c>
      <c r="U15" s="4">
        <v>2676</v>
      </c>
      <c r="V15" s="4">
        <v>0</v>
      </c>
      <c r="W15" s="4">
        <v>0</v>
      </c>
      <c r="X15" s="4"/>
      <c r="Y15" s="4">
        <v>13170310</v>
      </c>
    </row>
    <row r="16" s="4" customFormat="1" spans="1:23">
      <c r="A16" s="4">
        <v>16756674179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44513</v>
      </c>
      <c r="G16" s="5">
        <v>44514</v>
      </c>
      <c r="H16" s="4">
        <v>1</v>
      </c>
      <c r="I16" s="4">
        <v>1</v>
      </c>
      <c r="J16" s="4">
        <v>1</v>
      </c>
      <c r="K16" s="4" t="s">
        <v>29</v>
      </c>
      <c r="L16" s="4">
        <v>256</v>
      </c>
      <c r="M16" s="4">
        <v>256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44508</v>
      </c>
      <c r="S16" s="5">
        <v>44517</v>
      </c>
      <c r="T16" s="4" t="s">
        <v>33</v>
      </c>
      <c r="U16" s="4">
        <v>256</v>
      </c>
      <c r="V16" s="4">
        <v>0</v>
      </c>
      <c r="W16" s="4">
        <v>0</v>
      </c>
    </row>
    <row r="17" s="4" customFormat="1" spans="1:25">
      <c r="A17" s="4">
        <v>16759465974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44513</v>
      </c>
      <c r="G17" s="5">
        <v>44514</v>
      </c>
      <c r="H17" s="4">
        <v>1</v>
      </c>
      <c r="I17" s="4">
        <v>1</v>
      </c>
      <c r="J17" s="4">
        <v>1</v>
      </c>
      <c r="K17" s="4" t="s">
        <v>29</v>
      </c>
      <c r="L17" s="4">
        <v>565</v>
      </c>
      <c r="M17" s="4">
        <v>565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44509</v>
      </c>
      <c r="S17" s="5">
        <v>44517</v>
      </c>
      <c r="T17" s="4" t="s">
        <v>33</v>
      </c>
      <c r="U17" s="4">
        <v>565</v>
      </c>
      <c r="V17" s="4">
        <v>0</v>
      </c>
      <c r="W17" s="4">
        <v>0</v>
      </c>
      <c r="X17" s="4"/>
      <c r="Y17" s="4">
        <v>21148630</v>
      </c>
    </row>
    <row r="18" s="4" customFormat="1" spans="1:25">
      <c r="A18" s="4">
        <v>16561623909</v>
      </c>
      <c r="B18" s="4" t="s">
        <v>25</v>
      </c>
      <c r="C18" s="4" t="s">
        <v>78</v>
      </c>
      <c r="D18" s="4" t="s">
        <v>35</v>
      </c>
      <c r="E18" s="4" t="s">
        <v>36</v>
      </c>
      <c r="F18" s="5">
        <v>44511</v>
      </c>
      <c r="G18" s="5">
        <v>44514</v>
      </c>
      <c r="H18" s="4">
        <v>1</v>
      </c>
      <c r="I18" s="4">
        <v>3</v>
      </c>
      <c r="J18" s="4">
        <v>3</v>
      </c>
      <c r="K18" s="4" t="s">
        <v>29</v>
      </c>
      <c r="L18" s="4">
        <v>-3348</v>
      </c>
      <c r="M18" s="4">
        <v>-3348</v>
      </c>
      <c r="N18" s="4" t="s">
        <v>37</v>
      </c>
      <c r="O18" s="4" t="s">
        <v>31</v>
      </c>
      <c r="P18" s="4" t="s">
        <v>32</v>
      </c>
      <c r="Q18" s="4">
        <v>0</v>
      </c>
      <c r="R18" s="6">
        <v>44485</v>
      </c>
      <c r="S18" s="5">
        <v>44517</v>
      </c>
      <c r="T18" s="4" t="s">
        <v>33</v>
      </c>
      <c r="U18" s="4">
        <v>-3348</v>
      </c>
      <c r="V18" s="4">
        <v>0</v>
      </c>
      <c r="W18" s="4">
        <v>0</v>
      </c>
      <c r="X18" s="4">
        <v>2278367</v>
      </c>
      <c r="Y18" s="4">
        <v>84197656</v>
      </c>
    </row>
    <row r="19" s="4" customFormat="1" spans="1:25">
      <c r="A19" s="4">
        <v>16768453321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44511</v>
      </c>
      <c r="G19" s="5">
        <v>44514</v>
      </c>
      <c r="H19" s="4">
        <v>1</v>
      </c>
      <c r="I19" s="4">
        <v>3</v>
      </c>
      <c r="J19" s="4">
        <v>3</v>
      </c>
      <c r="K19" s="4" t="s">
        <v>29</v>
      </c>
      <c r="L19" s="4">
        <v>2084</v>
      </c>
      <c r="M19" s="4">
        <v>2084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44510</v>
      </c>
      <c r="S19" s="5">
        <v>44517</v>
      </c>
      <c r="T19" s="4" t="s">
        <v>33</v>
      </c>
      <c r="U19" s="4">
        <v>2084</v>
      </c>
      <c r="V19" s="4">
        <v>0</v>
      </c>
      <c r="W19" s="4">
        <v>0</v>
      </c>
      <c r="X19" s="4"/>
      <c r="Y19" s="4">
        <v>100310961</v>
      </c>
    </row>
    <row r="20" s="4" customFormat="1" spans="1:25">
      <c r="A20" s="4">
        <v>16769026815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44513</v>
      </c>
      <c r="G20" s="5">
        <v>44514</v>
      </c>
      <c r="H20" s="4">
        <v>1</v>
      </c>
      <c r="I20" s="4">
        <v>1</v>
      </c>
      <c r="J20" s="4">
        <v>1</v>
      </c>
      <c r="K20" s="4" t="s">
        <v>29</v>
      </c>
      <c r="L20" s="4">
        <v>542</v>
      </c>
      <c r="M20" s="4">
        <v>542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44511</v>
      </c>
      <c r="S20" s="5">
        <v>44517</v>
      </c>
      <c r="T20" s="4" t="s">
        <v>33</v>
      </c>
      <c r="U20" s="4">
        <v>542</v>
      </c>
      <c r="V20" s="4">
        <v>0</v>
      </c>
      <c r="W20" s="4">
        <v>0</v>
      </c>
      <c r="X20" s="4"/>
      <c r="Y20" s="4">
        <v>76275807</v>
      </c>
    </row>
    <row r="21" s="4" customFormat="1" spans="1:25">
      <c r="A21" s="4">
        <v>16769125929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44513</v>
      </c>
      <c r="G21" s="5">
        <v>44514</v>
      </c>
      <c r="H21" s="4">
        <v>1</v>
      </c>
      <c r="I21" s="4">
        <v>1</v>
      </c>
      <c r="J21" s="4">
        <v>1</v>
      </c>
      <c r="K21" s="4" t="s">
        <v>29</v>
      </c>
      <c r="L21" s="4">
        <v>607</v>
      </c>
      <c r="M21" s="4">
        <v>607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44511</v>
      </c>
      <c r="S21" s="5">
        <v>44517</v>
      </c>
      <c r="T21" s="4" t="s">
        <v>33</v>
      </c>
      <c r="U21" s="4">
        <v>607</v>
      </c>
      <c r="V21" s="4">
        <v>0</v>
      </c>
      <c r="W21" s="4">
        <v>0</v>
      </c>
      <c r="X21" s="4">
        <v>2296196</v>
      </c>
      <c r="Y21" s="4">
        <v>76505951</v>
      </c>
    </row>
    <row r="22" s="4" customFormat="1" spans="1:25">
      <c r="A22" s="4">
        <v>16770531653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44513</v>
      </c>
      <c r="G22" s="5">
        <v>44514</v>
      </c>
      <c r="H22" s="4">
        <v>1</v>
      </c>
      <c r="I22" s="4">
        <v>1</v>
      </c>
      <c r="J22" s="4">
        <v>1</v>
      </c>
      <c r="K22" s="4" t="s">
        <v>29</v>
      </c>
      <c r="L22" s="4">
        <v>478</v>
      </c>
      <c r="M22" s="4">
        <v>478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44511</v>
      </c>
      <c r="S22" s="5">
        <v>44517</v>
      </c>
      <c r="T22" s="4" t="s">
        <v>33</v>
      </c>
      <c r="U22" s="4">
        <v>478</v>
      </c>
      <c r="V22" s="4">
        <v>0</v>
      </c>
      <c r="W22" s="4">
        <v>0</v>
      </c>
      <c r="X22" s="4"/>
      <c r="Y22" s="4">
        <v>2.02111114117447e+16</v>
      </c>
    </row>
    <row r="23" s="4" customFormat="1" spans="1:24">
      <c r="A23" s="4">
        <v>16776276393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44512</v>
      </c>
      <c r="G23" s="5">
        <v>44514</v>
      </c>
      <c r="H23" s="4">
        <v>1</v>
      </c>
      <c r="I23" s="4">
        <v>2</v>
      </c>
      <c r="J23" s="4">
        <v>2</v>
      </c>
      <c r="K23" s="4" t="s">
        <v>29</v>
      </c>
      <c r="L23" s="4">
        <v>1920</v>
      </c>
      <c r="M23" s="4">
        <v>1920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44511</v>
      </c>
      <c r="S23" s="5">
        <v>44517</v>
      </c>
      <c r="T23" s="4" t="s">
        <v>33</v>
      </c>
      <c r="U23" s="4">
        <v>1920</v>
      </c>
      <c r="V23" s="4">
        <v>0</v>
      </c>
      <c r="W23" s="4">
        <v>0</v>
      </c>
      <c r="X23" s="4">
        <v>2297299</v>
      </c>
    </row>
    <row r="24" s="4" customFormat="1" spans="1:23">
      <c r="A24" s="4">
        <v>16776322247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44513</v>
      </c>
      <c r="G24" s="5">
        <v>44514</v>
      </c>
      <c r="H24" s="4">
        <v>1</v>
      </c>
      <c r="I24" s="4">
        <v>1</v>
      </c>
      <c r="J24" s="4">
        <v>1</v>
      </c>
      <c r="K24" s="4" t="s">
        <v>29</v>
      </c>
      <c r="L24" s="4">
        <v>1310</v>
      </c>
      <c r="M24" s="4">
        <v>1310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44511</v>
      </c>
      <c r="S24" s="5">
        <v>44517</v>
      </c>
      <c r="T24" s="4" t="s">
        <v>33</v>
      </c>
      <c r="U24" s="4">
        <v>1310</v>
      </c>
      <c r="V24" s="4">
        <v>0</v>
      </c>
      <c r="W24" s="4">
        <v>0</v>
      </c>
    </row>
    <row r="25" s="4" customFormat="1" spans="1:23">
      <c r="A25" s="4">
        <v>16776603993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44512</v>
      </c>
      <c r="G25" s="5">
        <v>44514</v>
      </c>
      <c r="H25" s="4">
        <v>1</v>
      </c>
      <c r="I25" s="4">
        <v>2</v>
      </c>
      <c r="J25" s="4">
        <v>2</v>
      </c>
      <c r="K25" s="4" t="s">
        <v>29</v>
      </c>
      <c r="L25" s="4">
        <v>1920</v>
      </c>
      <c r="M25" s="4">
        <v>1920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44512</v>
      </c>
      <c r="S25" s="5">
        <v>44517</v>
      </c>
      <c r="T25" s="4" t="s">
        <v>33</v>
      </c>
      <c r="U25" s="4">
        <v>1920</v>
      </c>
      <c r="V25" s="4">
        <v>0</v>
      </c>
      <c r="W25" s="4">
        <v>0</v>
      </c>
    </row>
    <row r="26" s="4" customFormat="1" spans="1:24">
      <c r="A26" s="4">
        <v>16776664045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44512</v>
      </c>
      <c r="G26" s="5">
        <v>44514</v>
      </c>
      <c r="H26" s="4">
        <v>2</v>
      </c>
      <c r="I26" s="4">
        <v>2</v>
      </c>
      <c r="J26" s="4">
        <v>4</v>
      </c>
      <c r="K26" s="4" t="s">
        <v>29</v>
      </c>
      <c r="L26" s="4">
        <v>1052</v>
      </c>
      <c r="M26" s="4">
        <v>1052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44512</v>
      </c>
      <c r="S26" s="5">
        <v>44517</v>
      </c>
      <c r="T26" s="4" t="s">
        <v>33</v>
      </c>
      <c r="U26" s="4">
        <v>1052</v>
      </c>
      <c r="V26" s="4">
        <v>0</v>
      </c>
      <c r="W26" s="4">
        <v>0</v>
      </c>
      <c r="X26" s="4">
        <v>2297407</v>
      </c>
    </row>
    <row r="27" s="4" customFormat="1" spans="1:25">
      <c r="A27" s="4">
        <v>16776685375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44513</v>
      </c>
      <c r="G27" s="5">
        <v>44514</v>
      </c>
      <c r="H27" s="4">
        <v>1</v>
      </c>
      <c r="I27" s="4">
        <v>1</v>
      </c>
      <c r="J27" s="4">
        <v>1</v>
      </c>
      <c r="K27" s="4" t="s">
        <v>29</v>
      </c>
      <c r="L27" s="4">
        <v>1391</v>
      </c>
      <c r="M27" s="4">
        <v>1391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44512</v>
      </c>
      <c r="S27" s="5">
        <v>44517</v>
      </c>
      <c r="T27" s="4" t="s">
        <v>33</v>
      </c>
      <c r="U27" s="4">
        <v>1391</v>
      </c>
      <c r="V27" s="4">
        <v>0</v>
      </c>
      <c r="W27" s="4">
        <v>0</v>
      </c>
      <c r="X27" s="4"/>
      <c r="Y27" s="4">
        <v>77451212</v>
      </c>
    </row>
    <row r="28" s="4" customFormat="1" spans="1:25">
      <c r="A28" s="4">
        <v>16776828606</v>
      </c>
      <c r="B28" s="4" t="s">
        <v>25</v>
      </c>
      <c r="C28" s="4" t="s">
        <v>26</v>
      </c>
      <c r="D28" s="4" t="s">
        <v>79</v>
      </c>
      <c r="E28" s="4" t="s">
        <v>80</v>
      </c>
      <c r="F28" s="5">
        <v>44513</v>
      </c>
      <c r="G28" s="5">
        <v>44514</v>
      </c>
      <c r="H28" s="4">
        <v>1</v>
      </c>
      <c r="I28" s="4">
        <v>1</v>
      </c>
      <c r="J28" s="4">
        <v>1</v>
      </c>
      <c r="K28" s="4" t="s">
        <v>29</v>
      </c>
      <c r="L28" s="4">
        <v>706</v>
      </c>
      <c r="M28" s="4">
        <v>706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44512</v>
      </c>
      <c r="S28" s="5">
        <v>44517</v>
      </c>
      <c r="T28" s="4" t="s">
        <v>33</v>
      </c>
      <c r="U28" s="4">
        <v>706</v>
      </c>
      <c r="V28" s="4">
        <v>0</v>
      </c>
      <c r="W28" s="4">
        <v>0</v>
      </c>
      <c r="X28" s="4"/>
      <c r="Y28" s="4">
        <v>100391122</v>
      </c>
    </row>
    <row r="29" s="4" customFormat="1" spans="1:23">
      <c r="A29" s="4">
        <v>16776854831</v>
      </c>
      <c r="B29" s="4" t="s">
        <v>25</v>
      </c>
      <c r="C29" s="4" t="s">
        <v>26</v>
      </c>
      <c r="D29" s="4" t="s">
        <v>105</v>
      </c>
      <c r="E29" s="4" t="s">
        <v>86</v>
      </c>
      <c r="F29" s="5">
        <v>44512</v>
      </c>
      <c r="G29" s="5">
        <v>44514</v>
      </c>
      <c r="H29" s="4">
        <v>1</v>
      </c>
      <c r="I29" s="4">
        <v>2</v>
      </c>
      <c r="J29" s="4">
        <v>2</v>
      </c>
      <c r="K29" s="4" t="s">
        <v>29</v>
      </c>
      <c r="L29" s="4">
        <v>1720</v>
      </c>
      <c r="M29" s="4">
        <v>1720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44512</v>
      </c>
      <c r="S29" s="5">
        <v>44517</v>
      </c>
      <c r="T29" s="4" t="s">
        <v>33</v>
      </c>
      <c r="U29" s="4">
        <v>1720</v>
      </c>
      <c r="V29" s="4">
        <v>0</v>
      </c>
      <c r="W29" s="4">
        <v>0</v>
      </c>
    </row>
    <row r="30" s="4" customFormat="1" spans="1:25">
      <c r="A30" s="4">
        <v>16777837338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44512</v>
      </c>
      <c r="G30" s="5">
        <v>44514</v>
      </c>
      <c r="H30" s="4">
        <v>1</v>
      </c>
      <c r="I30" s="4">
        <v>2</v>
      </c>
      <c r="J30" s="4">
        <v>2</v>
      </c>
      <c r="K30" s="4" t="s">
        <v>29</v>
      </c>
      <c r="L30" s="4">
        <v>9382</v>
      </c>
      <c r="M30" s="4">
        <v>9382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44512</v>
      </c>
      <c r="S30" s="5">
        <v>44517</v>
      </c>
      <c r="T30" s="4" t="s">
        <v>33</v>
      </c>
      <c r="U30" s="4">
        <v>9382</v>
      </c>
      <c r="V30" s="4">
        <v>0</v>
      </c>
      <c r="W30" s="4">
        <v>0</v>
      </c>
      <c r="X30" s="4">
        <v>2297780</v>
      </c>
      <c r="Y30" s="4">
        <v>77710612</v>
      </c>
    </row>
    <row r="31" s="4" customFormat="1" spans="1:25">
      <c r="A31" s="4">
        <v>16778764020</v>
      </c>
      <c r="B31" s="4" t="s">
        <v>25</v>
      </c>
      <c r="C31" s="4" t="s">
        <v>26</v>
      </c>
      <c r="D31" s="4" t="s">
        <v>110</v>
      </c>
      <c r="E31" s="4" t="s">
        <v>86</v>
      </c>
      <c r="F31" s="5">
        <v>44513</v>
      </c>
      <c r="G31" s="5">
        <v>44514</v>
      </c>
      <c r="H31" s="4">
        <v>1</v>
      </c>
      <c r="I31" s="4">
        <v>1</v>
      </c>
      <c r="J31" s="4">
        <v>1</v>
      </c>
      <c r="K31" s="4" t="s">
        <v>29</v>
      </c>
      <c r="L31" s="4">
        <v>604</v>
      </c>
      <c r="M31" s="4">
        <v>604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44512</v>
      </c>
      <c r="S31" s="5">
        <v>44517</v>
      </c>
      <c r="T31" s="4" t="s">
        <v>33</v>
      </c>
      <c r="U31" s="4">
        <v>604</v>
      </c>
      <c r="V31" s="4">
        <v>0</v>
      </c>
      <c r="W31" s="4">
        <v>0</v>
      </c>
      <c r="X31" s="4">
        <v>2298076</v>
      </c>
      <c r="Y31" s="4">
        <v>1856732849</v>
      </c>
    </row>
    <row r="32" s="4" customFormat="1" spans="1:23">
      <c r="A32" s="4">
        <v>16778884710</v>
      </c>
      <c r="B32" s="4" t="s">
        <v>25</v>
      </c>
      <c r="C32" s="4" t="s">
        <v>26</v>
      </c>
      <c r="D32" s="4" t="s">
        <v>94</v>
      </c>
      <c r="E32" s="4" t="s">
        <v>112</v>
      </c>
      <c r="F32" s="5">
        <v>44513</v>
      </c>
      <c r="G32" s="5">
        <v>44514</v>
      </c>
      <c r="H32" s="4">
        <v>1</v>
      </c>
      <c r="I32" s="4">
        <v>1</v>
      </c>
      <c r="J32" s="4">
        <v>1</v>
      </c>
      <c r="K32" s="4" t="s">
        <v>29</v>
      </c>
      <c r="L32" s="4">
        <v>1044</v>
      </c>
      <c r="M32" s="4">
        <v>1044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44512</v>
      </c>
      <c r="S32" s="5">
        <v>44517</v>
      </c>
      <c r="T32" s="4" t="s">
        <v>33</v>
      </c>
      <c r="U32" s="4">
        <v>1044</v>
      </c>
      <c r="V32" s="4">
        <v>0</v>
      </c>
      <c r="W32" s="4">
        <v>0</v>
      </c>
    </row>
    <row r="33" s="4" customFormat="1" spans="1:23">
      <c r="A33" s="4">
        <v>16779044162</v>
      </c>
      <c r="B33" s="4" t="s">
        <v>25</v>
      </c>
      <c r="C33" s="4" t="s">
        <v>26</v>
      </c>
      <c r="D33" s="4" t="s">
        <v>66</v>
      </c>
      <c r="E33" s="4" t="s">
        <v>114</v>
      </c>
      <c r="F33" s="5">
        <v>44513</v>
      </c>
      <c r="G33" s="5">
        <v>44514</v>
      </c>
      <c r="H33" s="4">
        <v>1</v>
      </c>
      <c r="I33" s="4">
        <v>1</v>
      </c>
      <c r="J33" s="4">
        <v>1</v>
      </c>
      <c r="K33" s="4" t="s">
        <v>29</v>
      </c>
      <c r="L33" s="4">
        <v>958</v>
      </c>
      <c r="M33" s="4">
        <v>958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44512</v>
      </c>
      <c r="S33" s="5">
        <v>44517</v>
      </c>
      <c r="T33" s="4" t="s">
        <v>33</v>
      </c>
      <c r="U33" s="4">
        <v>958</v>
      </c>
      <c r="V33" s="4">
        <v>0</v>
      </c>
      <c r="W33" s="4">
        <v>0</v>
      </c>
    </row>
    <row r="34" s="4" customFormat="1" spans="1:25">
      <c r="A34" s="4">
        <v>16783987031</v>
      </c>
      <c r="B34" s="4" t="s">
        <v>25</v>
      </c>
      <c r="C34" s="4" t="s">
        <v>26</v>
      </c>
      <c r="D34" s="4" t="s">
        <v>116</v>
      </c>
      <c r="E34" s="4" t="s">
        <v>117</v>
      </c>
      <c r="F34" s="5">
        <v>44513</v>
      </c>
      <c r="G34" s="5">
        <v>44514</v>
      </c>
      <c r="H34" s="4">
        <v>1</v>
      </c>
      <c r="I34" s="4">
        <v>1</v>
      </c>
      <c r="J34" s="4">
        <v>1</v>
      </c>
      <c r="K34" s="4" t="s">
        <v>29</v>
      </c>
      <c r="L34" s="4">
        <v>292</v>
      </c>
      <c r="M34" s="4">
        <v>292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44512</v>
      </c>
      <c r="S34" s="5">
        <v>44517</v>
      </c>
      <c r="T34" s="4" t="s">
        <v>33</v>
      </c>
      <c r="U34" s="4">
        <v>292</v>
      </c>
      <c r="V34" s="4">
        <v>0</v>
      </c>
      <c r="W34" s="4">
        <v>0</v>
      </c>
      <c r="X34" s="4"/>
      <c r="Y34" s="4">
        <v>1584480</v>
      </c>
    </row>
    <row r="35" s="4" customFormat="1" spans="1:23">
      <c r="A35" s="4">
        <v>16784039460</v>
      </c>
      <c r="B35" s="4" t="s">
        <v>25</v>
      </c>
      <c r="C35" s="4" t="s">
        <v>26</v>
      </c>
      <c r="D35" s="4" t="s">
        <v>66</v>
      </c>
      <c r="E35" s="4" t="s">
        <v>67</v>
      </c>
      <c r="F35" s="5">
        <v>44512</v>
      </c>
      <c r="G35" s="5">
        <v>44514</v>
      </c>
      <c r="H35" s="4">
        <v>1</v>
      </c>
      <c r="I35" s="4">
        <v>2</v>
      </c>
      <c r="J35" s="4">
        <v>2</v>
      </c>
      <c r="K35" s="4" t="s">
        <v>29</v>
      </c>
      <c r="L35" s="4">
        <v>1984</v>
      </c>
      <c r="M35" s="4">
        <v>1984</v>
      </c>
      <c r="N35" s="4" t="s">
        <v>119</v>
      </c>
      <c r="O35" s="4" t="s">
        <v>31</v>
      </c>
      <c r="P35" s="4" t="s">
        <v>32</v>
      </c>
      <c r="Q35" s="4">
        <v>0</v>
      </c>
      <c r="R35" s="6">
        <v>44512</v>
      </c>
      <c r="S35" s="5">
        <v>44517</v>
      </c>
      <c r="T35" s="4" t="s">
        <v>33</v>
      </c>
      <c r="U35" s="4">
        <v>1984</v>
      </c>
      <c r="V35" s="4">
        <v>0</v>
      </c>
      <c r="W35" s="4">
        <v>0</v>
      </c>
    </row>
    <row r="36" s="4" customFormat="1" spans="1:25">
      <c r="A36" s="4">
        <v>16784700555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44513</v>
      </c>
      <c r="G36" s="5">
        <v>44514</v>
      </c>
      <c r="H36" s="4">
        <v>1</v>
      </c>
      <c r="I36" s="4">
        <v>1</v>
      </c>
      <c r="J36" s="4">
        <v>1</v>
      </c>
      <c r="K36" s="4" t="s">
        <v>29</v>
      </c>
      <c r="L36" s="4">
        <v>331</v>
      </c>
      <c r="M36" s="4">
        <v>331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44512</v>
      </c>
      <c r="S36" s="5">
        <v>44517</v>
      </c>
      <c r="T36" s="4" t="s">
        <v>33</v>
      </c>
      <c r="U36" s="4">
        <v>331</v>
      </c>
      <c r="V36" s="4">
        <v>0</v>
      </c>
      <c r="W36" s="4">
        <v>0</v>
      </c>
      <c r="X36" s="4"/>
      <c r="Y36" s="4">
        <v>5763457</v>
      </c>
    </row>
    <row r="37" s="4" customFormat="1" spans="1:25">
      <c r="A37" s="4">
        <v>16785018903</v>
      </c>
      <c r="B37" s="4" t="s">
        <v>25</v>
      </c>
      <c r="C37" s="4" t="s">
        <v>26</v>
      </c>
      <c r="D37" s="4" t="s">
        <v>123</v>
      </c>
      <c r="E37" s="4" t="s">
        <v>117</v>
      </c>
      <c r="F37" s="5">
        <v>44513</v>
      </c>
      <c r="G37" s="5">
        <v>44514</v>
      </c>
      <c r="H37" s="4">
        <v>1</v>
      </c>
      <c r="I37" s="4">
        <v>1</v>
      </c>
      <c r="J37" s="4">
        <v>1</v>
      </c>
      <c r="K37" s="4" t="s">
        <v>29</v>
      </c>
      <c r="L37" s="4">
        <v>850</v>
      </c>
      <c r="M37" s="4">
        <v>850</v>
      </c>
      <c r="N37" s="4" t="s">
        <v>124</v>
      </c>
      <c r="O37" s="4" t="s">
        <v>31</v>
      </c>
      <c r="P37" s="4" t="s">
        <v>32</v>
      </c>
      <c r="Q37" s="4">
        <v>0</v>
      </c>
      <c r="R37" s="6">
        <v>44513</v>
      </c>
      <c r="S37" s="5">
        <v>44517</v>
      </c>
      <c r="T37" s="4" t="s">
        <v>33</v>
      </c>
      <c r="U37" s="4">
        <v>850</v>
      </c>
      <c r="V37" s="4">
        <v>0</v>
      </c>
      <c r="W37" s="4">
        <v>0</v>
      </c>
      <c r="X37" s="4"/>
      <c r="Y37" s="4">
        <v>80104385</v>
      </c>
    </row>
    <row r="38" s="4" customFormat="1" spans="1:25">
      <c r="A38" s="4">
        <v>15874541425</v>
      </c>
      <c r="B38" s="4" t="s">
        <v>25</v>
      </c>
      <c r="C38" s="4" t="s">
        <v>78</v>
      </c>
      <c r="D38" s="4" t="s">
        <v>125</v>
      </c>
      <c r="E38" s="4" t="s">
        <v>126</v>
      </c>
      <c r="F38" s="5">
        <v>44513</v>
      </c>
      <c r="G38" s="5">
        <v>44514</v>
      </c>
      <c r="H38" s="4">
        <v>1</v>
      </c>
      <c r="I38" s="4">
        <v>1</v>
      </c>
      <c r="J38" s="4">
        <v>1</v>
      </c>
      <c r="K38" s="4" t="s">
        <v>29</v>
      </c>
      <c r="L38" s="4">
        <v>-1332</v>
      </c>
      <c r="M38" s="4">
        <v>-1332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44398</v>
      </c>
      <c r="S38" s="5">
        <v>44517</v>
      </c>
      <c r="T38" s="4" t="s">
        <v>33</v>
      </c>
      <c r="U38" s="4">
        <v>-1332</v>
      </c>
      <c r="V38" s="4">
        <v>0</v>
      </c>
      <c r="W38" s="4">
        <v>0</v>
      </c>
      <c r="X38" s="4"/>
      <c r="Y38" s="4">
        <v>560986807</v>
      </c>
    </row>
    <row r="39" s="4" customFormat="1" spans="1:25">
      <c r="A39" s="4">
        <v>16785194965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44513</v>
      </c>
      <c r="G39" s="5">
        <v>44514</v>
      </c>
      <c r="H39" s="4">
        <v>1</v>
      </c>
      <c r="I39" s="4">
        <v>1</v>
      </c>
      <c r="J39" s="4">
        <v>1</v>
      </c>
      <c r="K39" s="4" t="s">
        <v>29</v>
      </c>
      <c r="L39" s="4">
        <v>611</v>
      </c>
      <c r="M39" s="4">
        <v>611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44513</v>
      </c>
      <c r="S39" s="5">
        <v>44517</v>
      </c>
      <c r="T39" s="4" t="s">
        <v>33</v>
      </c>
      <c r="U39" s="4">
        <v>611</v>
      </c>
      <c r="V39" s="4">
        <v>0</v>
      </c>
      <c r="W39" s="4">
        <v>0</v>
      </c>
      <c r="X39" s="4"/>
      <c r="Y39" s="4">
        <v>80346346</v>
      </c>
    </row>
    <row r="40" s="4" customFormat="1" spans="1:25">
      <c r="A40" s="4">
        <v>16786383838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44513</v>
      </c>
      <c r="G40" s="5">
        <v>44514</v>
      </c>
      <c r="H40" s="4">
        <v>1</v>
      </c>
      <c r="I40" s="4">
        <v>1</v>
      </c>
      <c r="J40" s="4">
        <v>1</v>
      </c>
      <c r="K40" s="4" t="s">
        <v>29</v>
      </c>
      <c r="L40" s="4">
        <v>1571</v>
      </c>
      <c r="M40" s="4">
        <v>1571</v>
      </c>
      <c r="N40" s="4" t="s">
        <v>133</v>
      </c>
      <c r="O40" s="4" t="s">
        <v>31</v>
      </c>
      <c r="P40" s="4" t="s">
        <v>32</v>
      </c>
      <c r="Q40" s="4">
        <v>0</v>
      </c>
      <c r="R40" s="6">
        <v>44513</v>
      </c>
      <c r="S40" s="5">
        <v>44517</v>
      </c>
      <c r="T40" s="4" t="s">
        <v>33</v>
      </c>
      <c r="U40" s="4">
        <v>1571</v>
      </c>
      <c r="V40" s="4">
        <v>0</v>
      </c>
      <c r="W40" s="4">
        <v>0</v>
      </c>
      <c r="X40" s="4">
        <v>2298660</v>
      </c>
      <c r="Y40" s="4" t="s">
        <v>134</v>
      </c>
    </row>
    <row r="41" s="4" customFormat="1" spans="1:23">
      <c r="A41" s="4">
        <v>16786529176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44513</v>
      </c>
      <c r="G41" s="5">
        <v>44514</v>
      </c>
      <c r="H41" s="4">
        <v>1</v>
      </c>
      <c r="I41" s="4">
        <v>1</v>
      </c>
      <c r="J41" s="4">
        <v>1</v>
      </c>
      <c r="K41" s="4" t="s">
        <v>29</v>
      </c>
      <c r="L41" s="4">
        <v>533</v>
      </c>
      <c r="M41" s="4">
        <v>533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44513</v>
      </c>
      <c r="S41" s="5">
        <v>44517</v>
      </c>
      <c r="T41" s="4" t="s">
        <v>33</v>
      </c>
      <c r="U41" s="4">
        <v>533</v>
      </c>
      <c r="V41" s="4">
        <v>0</v>
      </c>
      <c r="W41" s="4">
        <v>0</v>
      </c>
    </row>
    <row r="42" s="4" customFormat="1" spans="1:25">
      <c r="A42" s="4">
        <v>16786676129</v>
      </c>
      <c r="B42" s="4" t="s">
        <v>25</v>
      </c>
      <c r="C42" s="4" t="s">
        <v>26</v>
      </c>
      <c r="D42" s="4" t="s">
        <v>138</v>
      </c>
      <c r="E42" s="4" t="s">
        <v>139</v>
      </c>
      <c r="F42" s="5">
        <v>44513</v>
      </c>
      <c r="G42" s="5">
        <v>44514</v>
      </c>
      <c r="H42" s="4">
        <v>1</v>
      </c>
      <c r="I42" s="4">
        <v>1</v>
      </c>
      <c r="J42" s="4">
        <v>1</v>
      </c>
      <c r="K42" s="4" t="s">
        <v>29</v>
      </c>
      <c r="L42" s="4">
        <v>2171</v>
      </c>
      <c r="M42" s="4">
        <v>2171</v>
      </c>
      <c r="N42" s="4" t="s">
        <v>140</v>
      </c>
      <c r="O42" s="4" t="s">
        <v>31</v>
      </c>
      <c r="P42" s="4" t="s">
        <v>32</v>
      </c>
      <c r="Q42" s="4">
        <v>0</v>
      </c>
      <c r="R42" s="6">
        <v>44513</v>
      </c>
      <c r="S42" s="5">
        <v>44517</v>
      </c>
      <c r="T42" s="4" t="s">
        <v>33</v>
      </c>
      <c r="U42" s="4">
        <v>2171</v>
      </c>
      <c r="V42" s="4">
        <v>0</v>
      </c>
      <c r="W42" s="4">
        <v>0</v>
      </c>
      <c r="X42" s="4"/>
      <c r="Y42" s="4">
        <v>80584488</v>
      </c>
    </row>
    <row r="43" s="4" customFormat="1" spans="1:23">
      <c r="A43" s="4">
        <v>16786819584</v>
      </c>
      <c r="B43" s="4" t="s">
        <v>25</v>
      </c>
      <c r="C43" s="4" t="s">
        <v>26</v>
      </c>
      <c r="D43" s="4" t="s">
        <v>141</v>
      </c>
      <c r="E43" s="4" t="s">
        <v>142</v>
      </c>
      <c r="F43" s="5">
        <v>44513</v>
      </c>
      <c r="G43" s="5">
        <v>44514</v>
      </c>
      <c r="H43" s="4">
        <v>1</v>
      </c>
      <c r="I43" s="4">
        <v>1</v>
      </c>
      <c r="J43" s="4">
        <v>1</v>
      </c>
      <c r="K43" s="4" t="s">
        <v>29</v>
      </c>
      <c r="L43" s="4">
        <v>308</v>
      </c>
      <c r="M43" s="4">
        <v>308</v>
      </c>
      <c r="N43" s="4" t="s">
        <v>143</v>
      </c>
      <c r="O43" s="4" t="s">
        <v>31</v>
      </c>
      <c r="P43" s="4" t="s">
        <v>32</v>
      </c>
      <c r="Q43" s="4">
        <v>0</v>
      </c>
      <c r="R43" s="6">
        <v>44513</v>
      </c>
      <c r="S43" s="5">
        <v>44517</v>
      </c>
      <c r="T43" s="4" t="s">
        <v>33</v>
      </c>
      <c r="U43" s="4">
        <v>308</v>
      </c>
      <c r="V43" s="4">
        <v>0</v>
      </c>
      <c r="W43" s="4">
        <v>0</v>
      </c>
    </row>
    <row r="44" s="4" customFormat="1" spans="1:23">
      <c r="A44" s="4">
        <v>16786900059</v>
      </c>
      <c r="B44" s="4" t="s">
        <v>25</v>
      </c>
      <c r="C44" s="4" t="s">
        <v>26</v>
      </c>
      <c r="D44" s="4" t="s">
        <v>135</v>
      </c>
      <c r="E44" s="4" t="s">
        <v>136</v>
      </c>
      <c r="F44" s="5">
        <v>44513</v>
      </c>
      <c r="G44" s="5">
        <v>44514</v>
      </c>
      <c r="H44" s="4">
        <v>1</v>
      </c>
      <c r="I44" s="4">
        <v>1</v>
      </c>
      <c r="J44" s="4">
        <v>1</v>
      </c>
      <c r="K44" s="4" t="s">
        <v>29</v>
      </c>
      <c r="L44" s="4">
        <v>533</v>
      </c>
      <c r="M44" s="4">
        <v>533</v>
      </c>
      <c r="N44" s="4" t="s">
        <v>144</v>
      </c>
      <c r="O44" s="4" t="s">
        <v>31</v>
      </c>
      <c r="P44" s="4" t="s">
        <v>32</v>
      </c>
      <c r="Q44" s="4">
        <v>0</v>
      </c>
      <c r="R44" s="6">
        <v>44513</v>
      </c>
      <c r="S44" s="5">
        <v>44517</v>
      </c>
      <c r="T44" s="4" t="s">
        <v>33</v>
      </c>
      <c r="U44" s="4">
        <v>533</v>
      </c>
      <c r="V44" s="4">
        <v>0</v>
      </c>
      <c r="W44" s="4">
        <v>0</v>
      </c>
    </row>
    <row r="45" s="4" customFormat="1" spans="1:24">
      <c r="A45" s="4">
        <v>16787185737</v>
      </c>
      <c r="B45" s="4" t="s">
        <v>25</v>
      </c>
      <c r="C45" s="4" t="s">
        <v>26</v>
      </c>
      <c r="D45" s="4" t="s">
        <v>145</v>
      </c>
      <c r="E45" s="4" t="s">
        <v>146</v>
      </c>
      <c r="F45" s="5">
        <v>44513</v>
      </c>
      <c r="G45" s="5">
        <v>44514</v>
      </c>
      <c r="H45" s="4">
        <v>1</v>
      </c>
      <c r="I45" s="4">
        <v>1</v>
      </c>
      <c r="J45" s="4">
        <v>1</v>
      </c>
      <c r="K45" s="4" t="s">
        <v>29</v>
      </c>
      <c r="L45" s="4">
        <v>331</v>
      </c>
      <c r="M45" s="4">
        <v>331</v>
      </c>
      <c r="N45" s="4" t="s">
        <v>147</v>
      </c>
      <c r="O45" s="4" t="s">
        <v>31</v>
      </c>
      <c r="P45" s="4" t="s">
        <v>32</v>
      </c>
      <c r="Q45" s="4">
        <v>0</v>
      </c>
      <c r="R45" s="6">
        <v>44513</v>
      </c>
      <c r="S45" s="5">
        <v>44517</v>
      </c>
      <c r="T45" s="4" t="s">
        <v>33</v>
      </c>
      <c r="U45" s="4">
        <v>331</v>
      </c>
      <c r="V45" s="4">
        <v>0</v>
      </c>
      <c r="W45" s="4">
        <v>0</v>
      </c>
      <c r="X45" s="4">
        <v>2298823</v>
      </c>
    </row>
    <row r="46" s="4" customFormat="1" spans="1:24">
      <c r="A46" s="4">
        <v>16787210062</v>
      </c>
      <c r="B46" s="4" t="s">
        <v>25</v>
      </c>
      <c r="C46" s="4" t="s">
        <v>26</v>
      </c>
      <c r="D46" s="4" t="s">
        <v>148</v>
      </c>
      <c r="E46" s="4" t="s">
        <v>149</v>
      </c>
      <c r="F46" s="5">
        <v>44513</v>
      </c>
      <c r="G46" s="5">
        <v>44514</v>
      </c>
      <c r="H46" s="4">
        <v>1</v>
      </c>
      <c r="I46" s="4">
        <v>1</v>
      </c>
      <c r="J46" s="4">
        <v>1</v>
      </c>
      <c r="K46" s="4" t="s">
        <v>29</v>
      </c>
      <c r="L46" s="4">
        <v>418</v>
      </c>
      <c r="M46" s="4">
        <v>418</v>
      </c>
      <c r="N46" s="4" t="s">
        <v>150</v>
      </c>
      <c r="O46" s="4" t="s">
        <v>31</v>
      </c>
      <c r="P46" s="4" t="s">
        <v>32</v>
      </c>
      <c r="Q46" s="4">
        <v>0</v>
      </c>
      <c r="R46" s="6">
        <v>44513</v>
      </c>
      <c r="S46" s="5">
        <v>44517</v>
      </c>
      <c r="T46" s="4" t="s">
        <v>33</v>
      </c>
      <c r="U46" s="4">
        <v>418</v>
      </c>
      <c r="V46" s="4">
        <v>0</v>
      </c>
      <c r="W46" s="4">
        <v>0</v>
      </c>
      <c r="X46" s="4">
        <v>2298829</v>
      </c>
    </row>
    <row r="47" s="4" customFormat="1" spans="1:24">
      <c r="A47" s="4">
        <v>16787313012</v>
      </c>
      <c r="B47" s="4" t="s">
        <v>25</v>
      </c>
      <c r="C47" s="4" t="s">
        <v>26</v>
      </c>
      <c r="D47" s="4" t="s">
        <v>135</v>
      </c>
      <c r="E47" s="4" t="s">
        <v>136</v>
      </c>
      <c r="F47" s="5">
        <v>44513</v>
      </c>
      <c r="G47" s="5">
        <v>44514</v>
      </c>
      <c r="H47" s="4">
        <v>1</v>
      </c>
      <c r="I47" s="4">
        <v>1</v>
      </c>
      <c r="J47" s="4">
        <v>1</v>
      </c>
      <c r="K47" s="4" t="s">
        <v>29</v>
      </c>
      <c r="L47" s="4">
        <v>533</v>
      </c>
      <c r="M47" s="4">
        <v>533</v>
      </c>
      <c r="N47" s="4" t="s">
        <v>151</v>
      </c>
      <c r="O47" s="4" t="s">
        <v>31</v>
      </c>
      <c r="P47" s="4" t="s">
        <v>32</v>
      </c>
      <c r="Q47" s="4">
        <v>0</v>
      </c>
      <c r="R47" s="6">
        <v>44513</v>
      </c>
      <c r="S47" s="5">
        <v>44517</v>
      </c>
      <c r="T47" s="4" t="s">
        <v>33</v>
      </c>
      <c r="U47" s="4">
        <v>533</v>
      </c>
      <c r="V47" s="4">
        <v>0</v>
      </c>
      <c r="W47" s="4">
        <v>0</v>
      </c>
      <c r="X47" s="4">
        <v>2298851</v>
      </c>
    </row>
    <row r="48" s="4" customFormat="1" spans="1:25">
      <c r="A48" s="4">
        <v>16787688341</v>
      </c>
      <c r="B48" s="4" t="s">
        <v>25</v>
      </c>
      <c r="C48" s="4" t="s">
        <v>26</v>
      </c>
      <c r="D48" s="4" t="s">
        <v>152</v>
      </c>
      <c r="E48" s="4" t="s">
        <v>153</v>
      </c>
      <c r="F48" s="5">
        <v>44513</v>
      </c>
      <c r="G48" s="5">
        <v>44514</v>
      </c>
      <c r="H48" s="4">
        <v>1</v>
      </c>
      <c r="I48" s="4">
        <v>1</v>
      </c>
      <c r="J48" s="4">
        <v>1</v>
      </c>
      <c r="K48" s="4" t="s">
        <v>29</v>
      </c>
      <c r="L48" s="4">
        <v>298</v>
      </c>
      <c r="M48" s="4">
        <v>298</v>
      </c>
      <c r="N48" s="4" t="s">
        <v>154</v>
      </c>
      <c r="O48" s="4" t="s">
        <v>31</v>
      </c>
      <c r="P48" s="4" t="s">
        <v>32</v>
      </c>
      <c r="Q48" s="4">
        <v>0</v>
      </c>
      <c r="R48" s="6">
        <v>44513</v>
      </c>
      <c r="S48" s="5">
        <v>44517</v>
      </c>
      <c r="T48" s="4" t="s">
        <v>33</v>
      </c>
      <c r="U48" s="4">
        <v>298</v>
      </c>
      <c r="V48" s="4">
        <v>0</v>
      </c>
      <c r="W48" s="4">
        <v>0</v>
      </c>
      <c r="X48" s="4">
        <v>2298917</v>
      </c>
      <c r="Y48" s="4">
        <v>24717105</v>
      </c>
    </row>
    <row r="49" s="4" customFormat="1" spans="1:23">
      <c r="A49" s="4">
        <v>16787728190</v>
      </c>
      <c r="B49" s="4" t="s">
        <v>25</v>
      </c>
      <c r="C49" s="4" t="s">
        <v>26</v>
      </c>
      <c r="D49" s="4" t="s">
        <v>141</v>
      </c>
      <c r="E49" s="4" t="s">
        <v>142</v>
      </c>
      <c r="F49" s="5">
        <v>44513</v>
      </c>
      <c r="G49" s="5">
        <v>44514</v>
      </c>
      <c r="H49" s="4">
        <v>1</v>
      </c>
      <c r="I49" s="4">
        <v>1</v>
      </c>
      <c r="J49" s="4">
        <v>1</v>
      </c>
      <c r="K49" s="4" t="s">
        <v>29</v>
      </c>
      <c r="L49" s="4">
        <v>308</v>
      </c>
      <c r="M49" s="4">
        <v>308</v>
      </c>
      <c r="N49" s="4" t="s">
        <v>155</v>
      </c>
      <c r="O49" s="4" t="s">
        <v>31</v>
      </c>
      <c r="P49" s="4" t="s">
        <v>32</v>
      </c>
      <c r="Q49" s="4">
        <v>0</v>
      </c>
      <c r="R49" s="6">
        <v>44513</v>
      </c>
      <c r="S49" s="5">
        <v>44517</v>
      </c>
      <c r="T49" s="4" t="s">
        <v>33</v>
      </c>
      <c r="U49" s="4">
        <v>308</v>
      </c>
      <c r="V49" s="4">
        <v>0</v>
      </c>
      <c r="W49" s="4">
        <v>0</v>
      </c>
    </row>
    <row r="50" s="4" customFormat="1" spans="1:24">
      <c r="A50" s="4">
        <v>16788265943</v>
      </c>
      <c r="B50" s="4" t="s">
        <v>25</v>
      </c>
      <c r="C50" s="4" t="s">
        <v>26</v>
      </c>
      <c r="D50" s="4" t="s">
        <v>156</v>
      </c>
      <c r="E50" s="4" t="s">
        <v>157</v>
      </c>
      <c r="F50" s="5">
        <v>44513</v>
      </c>
      <c r="G50" s="5">
        <v>44514</v>
      </c>
      <c r="H50" s="4">
        <v>1</v>
      </c>
      <c r="I50" s="4">
        <v>1</v>
      </c>
      <c r="J50" s="4">
        <v>1</v>
      </c>
      <c r="K50" s="4" t="s">
        <v>29</v>
      </c>
      <c r="L50" s="4">
        <v>746</v>
      </c>
      <c r="M50" s="4">
        <v>746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44513</v>
      </c>
      <c r="S50" s="5">
        <v>44517</v>
      </c>
      <c r="T50" s="4" t="s">
        <v>33</v>
      </c>
      <c r="U50" s="4">
        <v>746</v>
      </c>
      <c r="V50" s="4">
        <v>0</v>
      </c>
      <c r="W50" s="4">
        <v>0</v>
      </c>
      <c r="X50" s="4">
        <v>2298996</v>
      </c>
    </row>
    <row r="51" s="4" customFormat="1" spans="1:25">
      <c r="A51" s="4">
        <v>16788335086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44513</v>
      </c>
      <c r="G51" s="5">
        <v>44514</v>
      </c>
      <c r="H51" s="4">
        <v>1</v>
      </c>
      <c r="I51" s="4">
        <v>1</v>
      </c>
      <c r="J51" s="4">
        <v>1</v>
      </c>
      <c r="K51" s="4" t="s">
        <v>29</v>
      </c>
      <c r="L51" s="4">
        <v>1172</v>
      </c>
      <c r="M51" s="4">
        <v>1172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44513</v>
      </c>
      <c r="S51" s="5">
        <v>44517</v>
      </c>
      <c r="T51" s="4" t="s">
        <v>33</v>
      </c>
      <c r="U51" s="4">
        <v>1172</v>
      </c>
      <c r="V51" s="4">
        <v>0</v>
      </c>
      <c r="W51" s="4">
        <v>0</v>
      </c>
      <c r="X51" s="4"/>
      <c r="Y51" s="4">
        <v>80693345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A71" sqref="A71"/>
    </sheetView>
  </sheetViews>
  <sheetFormatPr defaultColWidth="9" defaultRowHeight="13.5"/>
  <cols>
    <col min="1" max="1" width="12.5" style="4" customWidth="1"/>
    <col min="2" max="3" width="11.5" style="4"/>
    <col min="4" max="7" width="9" style="4"/>
    <col min="8" max="8" width="11.125" style="4" customWidth="1"/>
    <col min="9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4">
        <v>16411126101</v>
      </c>
      <c r="B2" s="5">
        <v>44513</v>
      </c>
      <c r="C2" s="5">
        <v>44514</v>
      </c>
      <c r="D2" s="4">
        <v>308.8</v>
      </c>
      <c r="E2" s="4" t="str">
        <f>VLOOKUP(A2,HOP!A:L,12,0)</f>
        <v>308.79</v>
      </c>
      <c r="F2" s="4" t="str">
        <f>VLOOKUP(A2,HOP!A:C,3,0)</f>
        <v>2269266</v>
      </c>
      <c r="G2" s="4">
        <f>D2-E2</f>
        <v>0.00999999999999091</v>
      </c>
      <c r="H2" s="4" t="str">
        <f>$H$1&amp;F2</f>
        <v>，2269266</v>
      </c>
      <c r="I2" s="4" t="str">
        <f>VLOOKUP(A2,HOP!A:T,20,0)</f>
        <v>直连</v>
      </c>
    </row>
    <row r="3" s="4" customFormat="1" ht="14" hidden="1" customHeight="1" spans="1:9">
      <c r="A3" s="4">
        <v>16561623909</v>
      </c>
      <c r="B3" s="5">
        <v>44511</v>
      </c>
      <c r="C3" s="5">
        <v>44514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9" si="0">D3-E3</f>
        <v>#N/A</v>
      </c>
      <c r="H3" s="4" t="e">
        <f>F3</f>
        <v>#N/A</v>
      </c>
      <c r="I3" s="4" t="e">
        <f>VLOOKUP(A3,HOP!A:T,20,0)</f>
        <v>#N/A</v>
      </c>
    </row>
    <row r="4" s="4" customFormat="1" hidden="1" spans="1:9">
      <c r="A4" s="4">
        <v>16620834841</v>
      </c>
      <c r="B4" s="5">
        <v>44513</v>
      </c>
      <c r="C4" s="5">
        <v>44514</v>
      </c>
      <c r="D4" s="4">
        <v>814</v>
      </c>
      <c r="E4" s="4" t="str">
        <f>VLOOKUP(A4,HOP!A:L,12,0)</f>
        <v>814.00</v>
      </c>
      <c r="F4" s="4" t="str">
        <f>VLOOKUP(A4,HOP!A:C,3,0)</f>
        <v>2281146</v>
      </c>
      <c r="G4" s="4">
        <f t="shared" si="0"/>
        <v>0</v>
      </c>
      <c r="H4" s="4" t="str">
        <f t="shared" ref="H4:H49" si="1">$H$1&amp;F4</f>
        <v>，2281146</v>
      </c>
      <c r="I4" s="4" t="str">
        <f>VLOOKUP(A4,HOP!A:T,20,0)</f>
        <v>直连</v>
      </c>
    </row>
    <row r="5" s="4" customFormat="1" hidden="1" spans="1:9">
      <c r="A5" s="4">
        <v>16667458638</v>
      </c>
      <c r="B5" s="5">
        <v>44513</v>
      </c>
      <c r="C5" s="5">
        <v>44514</v>
      </c>
      <c r="D5" s="4">
        <v>1042</v>
      </c>
      <c r="E5" s="4" t="str">
        <f>VLOOKUP(A5,HOP!A:L,12,0)</f>
        <v>1042.00</v>
      </c>
      <c r="F5" s="4" t="str">
        <f>VLOOKUP(A5,HOP!A:C,3,0)</f>
        <v>2283481</v>
      </c>
      <c r="G5" s="4">
        <f t="shared" si="0"/>
        <v>0</v>
      </c>
      <c r="H5" s="4" t="str">
        <f t="shared" si="1"/>
        <v>，2283481</v>
      </c>
      <c r="I5" s="4" t="str">
        <f>VLOOKUP(A5,HOP!A:T,20,0)</f>
        <v>直连</v>
      </c>
    </row>
    <row r="6" s="4" customFormat="1" hidden="1" spans="1:9">
      <c r="A6" s="4">
        <v>16690943607</v>
      </c>
      <c r="B6" s="5">
        <v>44513</v>
      </c>
      <c r="C6" s="5">
        <v>44514</v>
      </c>
      <c r="D6" s="4">
        <v>3372</v>
      </c>
      <c r="E6" s="4" t="str">
        <f>VLOOKUP(A6,HOP!A:L,12,0)</f>
        <v>3372.00</v>
      </c>
      <c r="F6" s="4" t="str">
        <f>VLOOKUP(A6,HOP!A:C,3,0)</f>
        <v>2284900</v>
      </c>
      <c r="G6" s="4">
        <f t="shared" si="0"/>
        <v>0</v>
      </c>
      <c r="H6" s="4" t="str">
        <f t="shared" si="1"/>
        <v>，2284900</v>
      </c>
      <c r="I6" s="4" t="str">
        <f>VLOOKUP(A6,HOP!A:T,20,0)</f>
        <v>直连</v>
      </c>
    </row>
    <row r="7" s="4" customFormat="1" hidden="1" spans="1:9">
      <c r="A7" s="4">
        <v>16691375659</v>
      </c>
      <c r="B7" s="5">
        <v>44513</v>
      </c>
      <c r="C7" s="5">
        <v>44514</v>
      </c>
      <c r="D7" s="4">
        <v>3372</v>
      </c>
      <c r="E7" s="4" t="str">
        <f>VLOOKUP(A7,HOP!A:L,12,0)</f>
        <v>3372.00</v>
      </c>
      <c r="F7" s="4" t="str">
        <f>VLOOKUP(A7,HOP!A:C,3,0)</f>
        <v>2284961</v>
      </c>
      <c r="G7" s="4">
        <f t="shared" si="0"/>
        <v>0</v>
      </c>
      <c r="H7" s="4" t="str">
        <f t="shared" si="1"/>
        <v>，2284961</v>
      </c>
      <c r="I7" s="4" t="str">
        <f>VLOOKUP(A7,HOP!A:T,20,0)</f>
        <v>直连</v>
      </c>
    </row>
    <row r="8" s="4" customFormat="1" hidden="1" spans="1:9">
      <c r="A8" s="4">
        <v>16724394286</v>
      </c>
      <c r="B8" s="5">
        <v>44511</v>
      </c>
      <c r="C8" s="5">
        <v>44514</v>
      </c>
      <c r="D8" s="4">
        <v>1459</v>
      </c>
      <c r="E8" s="4" t="str">
        <f>VLOOKUP(A8,HOP!A:L,12,0)</f>
        <v>1459.00</v>
      </c>
      <c r="F8" s="4" t="str">
        <f>VLOOKUP(A8,HOP!A:C,3,0)</f>
        <v>2287453</v>
      </c>
      <c r="G8" s="4">
        <f t="shared" si="0"/>
        <v>0</v>
      </c>
      <c r="H8" s="4" t="str">
        <f t="shared" si="1"/>
        <v>，2287453</v>
      </c>
      <c r="I8" s="4" t="str">
        <f>VLOOKUP(A8,HOP!A:T,20,0)</f>
        <v>直连</v>
      </c>
    </row>
    <row r="9" s="4" customFormat="1" hidden="1" spans="1:9">
      <c r="A9" s="4">
        <v>16728753046</v>
      </c>
      <c r="B9" s="5">
        <v>44513</v>
      </c>
      <c r="C9" s="5">
        <v>44514</v>
      </c>
      <c r="D9" s="4">
        <v>662</v>
      </c>
      <c r="E9" s="4" t="str">
        <f>VLOOKUP(A9,HOP!A:L,12,0)</f>
        <v>662.00</v>
      </c>
      <c r="F9" s="4" t="str">
        <f>VLOOKUP(A9,HOP!A:C,3,0)</f>
        <v>2288116</v>
      </c>
      <c r="G9" s="4">
        <f t="shared" si="0"/>
        <v>0</v>
      </c>
      <c r="H9" s="4" t="str">
        <f t="shared" si="1"/>
        <v>，2288116</v>
      </c>
      <c r="I9" s="4" t="str">
        <f>VLOOKUP(A9,HOP!A:T,20,0)</f>
        <v>直连</v>
      </c>
    </row>
    <row r="10" s="4" customFormat="1" hidden="1" spans="1:9">
      <c r="A10" s="4">
        <v>16746954065</v>
      </c>
      <c r="B10" s="5">
        <v>44511</v>
      </c>
      <c r="C10" s="5">
        <v>44514</v>
      </c>
      <c r="D10" s="4">
        <v>2868</v>
      </c>
      <c r="E10" s="4" t="str">
        <f>VLOOKUP(A10,HOP!A:L,12,0)</f>
        <v>2868.00</v>
      </c>
      <c r="F10" s="4" t="str">
        <f>VLOOKUP(A10,HOP!A:C,3,0)</f>
        <v>2290936</v>
      </c>
      <c r="G10" s="4">
        <f t="shared" si="0"/>
        <v>0</v>
      </c>
      <c r="H10" s="4" t="str">
        <f t="shared" si="1"/>
        <v>，2290936</v>
      </c>
      <c r="I10" s="4" t="str">
        <f>VLOOKUP(A10,HOP!A:T,20,0)</f>
        <v>直连</v>
      </c>
    </row>
    <row r="11" s="4" customFormat="1" hidden="1" spans="1:9">
      <c r="A11" s="4">
        <v>16750895147</v>
      </c>
      <c r="B11" s="5">
        <v>44513</v>
      </c>
      <c r="C11" s="5">
        <v>44514</v>
      </c>
      <c r="D11" s="4">
        <v>1365</v>
      </c>
      <c r="E11" s="4" t="str">
        <f>VLOOKUP(A11,HOP!A:L,12,0)</f>
        <v>1365.00</v>
      </c>
      <c r="F11" s="4" t="str">
        <f>VLOOKUP(A11,HOP!A:C,3,0)</f>
        <v>2291850</v>
      </c>
      <c r="G11" s="4">
        <f t="shared" si="0"/>
        <v>0</v>
      </c>
      <c r="H11" s="4" t="str">
        <f t="shared" si="1"/>
        <v>，2291850</v>
      </c>
      <c r="I11" s="4" t="str">
        <f>VLOOKUP(A11,HOP!A:T,20,0)</f>
        <v>直连</v>
      </c>
    </row>
    <row r="12" s="4" customFormat="1" hidden="1" spans="1:9">
      <c r="A12" s="4">
        <v>16753915073</v>
      </c>
      <c r="B12" s="5">
        <v>44513</v>
      </c>
      <c r="C12" s="5">
        <v>44514</v>
      </c>
      <c r="D12" s="4">
        <v>513</v>
      </c>
      <c r="E12" s="4" t="str">
        <f>VLOOKUP(A12,HOP!A:L,12,0)</f>
        <v>513.00</v>
      </c>
      <c r="F12" s="4" t="str">
        <f>VLOOKUP(A12,HOP!A:C,3,0)</f>
        <v>2292370</v>
      </c>
      <c r="G12" s="4">
        <f t="shared" si="0"/>
        <v>0</v>
      </c>
      <c r="H12" s="4" t="str">
        <f t="shared" si="1"/>
        <v>，2292370</v>
      </c>
      <c r="I12" s="4" t="str">
        <f>VLOOKUP(A12,HOP!A:T,20,0)</f>
        <v>直连</v>
      </c>
    </row>
    <row r="13" s="4" customFormat="1" hidden="1" spans="1:9">
      <c r="A13" s="4">
        <v>16755424928</v>
      </c>
      <c r="B13" s="5">
        <v>44513</v>
      </c>
      <c r="C13" s="5">
        <v>44514</v>
      </c>
      <c r="D13" s="4">
        <v>1070</v>
      </c>
      <c r="E13" s="4" t="str">
        <f>VLOOKUP(A13,HOP!A:L,12,0)</f>
        <v>1070.00</v>
      </c>
      <c r="F13" s="4" t="str">
        <f>VLOOKUP(A13,HOP!A:C,3,0)</f>
        <v>2292582</v>
      </c>
      <c r="G13" s="4">
        <f t="shared" si="0"/>
        <v>0</v>
      </c>
      <c r="H13" s="4" t="str">
        <f t="shared" si="1"/>
        <v>，2292582</v>
      </c>
      <c r="I13" s="4" t="str">
        <f>VLOOKUP(A13,HOP!A:T,20,0)</f>
        <v>直连</v>
      </c>
    </row>
    <row r="14" s="4" customFormat="1" hidden="1" spans="1:9">
      <c r="A14" s="4">
        <v>16755538047</v>
      </c>
      <c r="B14" s="5">
        <v>44508</v>
      </c>
      <c r="C14" s="5">
        <v>44514</v>
      </c>
      <c r="D14" s="4">
        <v>2676</v>
      </c>
      <c r="E14" s="4" t="str">
        <f>VLOOKUP(A14,HOP!A:L,12,0)</f>
        <v>2676.00</v>
      </c>
      <c r="F14" s="4" t="str">
        <f>VLOOKUP(A14,HOP!A:C,3,0)</f>
        <v>2292607</v>
      </c>
      <c r="G14" s="4">
        <f t="shared" si="0"/>
        <v>0</v>
      </c>
      <c r="H14" s="4" t="str">
        <f t="shared" si="1"/>
        <v>，2292607</v>
      </c>
      <c r="I14" s="4" t="str">
        <f>VLOOKUP(A14,HOP!A:T,20,0)</f>
        <v>直连</v>
      </c>
    </row>
    <row r="15" s="4" customFormat="1" hidden="1" spans="1:9">
      <c r="A15" s="4">
        <v>16756674179</v>
      </c>
      <c r="B15" s="5">
        <v>44513</v>
      </c>
      <c r="C15" s="5">
        <v>44514</v>
      </c>
      <c r="D15" s="4">
        <v>256</v>
      </c>
      <c r="E15" s="4" t="str">
        <f>VLOOKUP(A15,HOP!A:L,12,0)</f>
        <v>256.00</v>
      </c>
      <c r="F15" s="4" t="str">
        <f>VLOOKUP(A15,HOP!A:C,3,0)</f>
        <v>2292915</v>
      </c>
      <c r="G15" s="4">
        <f t="shared" si="0"/>
        <v>0</v>
      </c>
      <c r="H15" s="4" t="str">
        <f t="shared" si="1"/>
        <v>，2292915</v>
      </c>
      <c r="I15" s="4" t="str">
        <f>VLOOKUP(A15,HOP!A:T,20,0)</f>
        <v>直连</v>
      </c>
    </row>
    <row r="16" s="4" customFormat="1" hidden="1" spans="1:9">
      <c r="A16" s="4">
        <v>16759465974</v>
      </c>
      <c r="B16" s="5">
        <v>44513</v>
      </c>
      <c r="C16" s="5">
        <v>44514</v>
      </c>
      <c r="D16" s="4">
        <v>565</v>
      </c>
      <c r="E16" s="4" t="str">
        <f>VLOOKUP(A16,HOP!A:L,12,0)</f>
        <v>565.00</v>
      </c>
      <c r="F16" s="4" t="str">
        <f>VLOOKUP(A16,HOP!A:C,3,0)</f>
        <v>2293886</v>
      </c>
      <c r="G16" s="4">
        <f t="shared" si="0"/>
        <v>0</v>
      </c>
      <c r="H16" s="4" t="str">
        <f t="shared" si="1"/>
        <v>，2293886</v>
      </c>
      <c r="I16" s="4" t="str">
        <f>VLOOKUP(A16,HOP!A:T,20,0)</f>
        <v>直连</v>
      </c>
    </row>
    <row r="17" s="4" customFormat="1" hidden="1" spans="1:9">
      <c r="A17" s="4">
        <v>16768453321</v>
      </c>
      <c r="B17" s="5">
        <v>44511</v>
      </c>
      <c r="C17" s="5">
        <v>44514</v>
      </c>
      <c r="D17" s="4">
        <v>2084</v>
      </c>
      <c r="E17" s="4" t="str">
        <f>VLOOKUP(A17,HOP!A:L,12,0)</f>
        <v>2084.00</v>
      </c>
      <c r="F17" s="4" t="str">
        <f>VLOOKUP(A17,HOP!A:C,3,0)</f>
        <v>2295997</v>
      </c>
      <c r="G17" s="4">
        <f t="shared" si="0"/>
        <v>0</v>
      </c>
      <c r="H17" s="4" t="str">
        <f t="shared" si="1"/>
        <v>，2295997</v>
      </c>
      <c r="I17" s="4" t="str">
        <f>VLOOKUP(A17,HOP!A:T,20,0)</f>
        <v>直连</v>
      </c>
    </row>
    <row r="18" s="4" customFormat="1" hidden="1" spans="1:9">
      <c r="A18" s="4">
        <v>16769026815</v>
      </c>
      <c r="B18" s="5">
        <v>44513</v>
      </c>
      <c r="C18" s="5">
        <v>44514</v>
      </c>
      <c r="D18" s="4">
        <v>542</v>
      </c>
      <c r="E18" s="4" t="str">
        <f>VLOOKUP(A18,HOP!A:L,12,0)</f>
        <v>542.00</v>
      </c>
      <c r="F18" s="4" t="str">
        <f>VLOOKUP(A18,HOP!A:C,3,0)</f>
        <v>2296160</v>
      </c>
      <c r="G18" s="4">
        <f t="shared" si="0"/>
        <v>0</v>
      </c>
      <c r="H18" s="4" t="str">
        <f t="shared" si="1"/>
        <v>，2296160</v>
      </c>
      <c r="I18" s="4" t="str">
        <f>VLOOKUP(A18,HOP!A:T,20,0)</f>
        <v>直连</v>
      </c>
    </row>
    <row r="19" s="4" customFormat="1" hidden="1" spans="1:9">
      <c r="A19" s="4">
        <v>16769125929</v>
      </c>
      <c r="B19" s="5">
        <v>44513</v>
      </c>
      <c r="C19" s="5">
        <v>44514</v>
      </c>
      <c r="D19" s="4">
        <v>607</v>
      </c>
      <c r="E19" s="4" t="str">
        <f>VLOOKUP(A19,HOP!A:L,12,0)</f>
        <v>607.00</v>
      </c>
      <c r="F19" s="4" t="str">
        <f>VLOOKUP(A19,HOP!A:C,3,0)</f>
        <v>2296196</v>
      </c>
      <c r="G19" s="4">
        <f t="shared" si="0"/>
        <v>0</v>
      </c>
      <c r="H19" s="4" t="str">
        <f t="shared" si="1"/>
        <v>，2296196</v>
      </c>
      <c r="I19" s="4" t="str">
        <f>VLOOKUP(A19,HOP!A:T,20,0)</f>
        <v>直连</v>
      </c>
    </row>
    <row r="20" s="4" customFormat="1" hidden="1" spans="1:9">
      <c r="A20" s="4">
        <v>16770531653</v>
      </c>
      <c r="B20" s="5">
        <v>44513</v>
      </c>
      <c r="C20" s="5">
        <v>44514</v>
      </c>
      <c r="D20" s="4">
        <v>478</v>
      </c>
      <c r="E20" s="4" t="str">
        <f>VLOOKUP(A20,HOP!A:L,12,0)</f>
        <v>478.00</v>
      </c>
      <c r="F20" s="4" t="str">
        <f>VLOOKUP(A20,HOP!A:C,3,0)</f>
        <v>2296676</v>
      </c>
      <c r="G20" s="4">
        <f t="shared" si="0"/>
        <v>0</v>
      </c>
      <c r="H20" s="4" t="str">
        <f t="shared" si="1"/>
        <v>，2296676</v>
      </c>
      <c r="I20" s="4" t="str">
        <f>VLOOKUP(A20,HOP!A:T,20,0)</f>
        <v>直连</v>
      </c>
    </row>
    <row r="21" s="4" customFormat="1" hidden="1" spans="1:9">
      <c r="A21" s="4">
        <v>16776276393</v>
      </c>
      <c r="B21" s="5">
        <v>44512</v>
      </c>
      <c r="C21" s="5">
        <v>44514</v>
      </c>
      <c r="D21" s="4">
        <v>1920</v>
      </c>
      <c r="E21" s="4" t="str">
        <f>VLOOKUP(A21,HOP!A:L,12,0)</f>
        <v>1920.00</v>
      </c>
      <c r="F21" s="4" t="str">
        <f>VLOOKUP(A21,HOP!A:C,3,0)</f>
        <v>2297299</v>
      </c>
      <c r="G21" s="4">
        <f t="shared" si="0"/>
        <v>0</v>
      </c>
      <c r="H21" s="4" t="str">
        <f t="shared" si="1"/>
        <v>，2297299</v>
      </c>
      <c r="I21" s="4" t="str">
        <f>VLOOKUP(A21,HOP!A:T,20,0)</f>
        <v>直连</v>
      </c>
    </row>
    <row r="22" s="4" customFormat="1" hidden="1" spans="1:9">
      <c r="A22" s="4">
        <v>16776322247</v>
      </c>
      <c r="B22" s="5">
        <v>44513</v>
      </c>
      <c r="C22" s="5">
        <v>44514</v>
      </c>
      <c r="D22" s="4">
        <v>1310</v>
      </c>
      <c r="E22" s="4" t="str">
        <f>VLOOKUP(A22,HOP!A:L,12,0)</f>
        <v>1310.00</v>
      </c>
      <c r="F22" s="4" t="str">
        <f>VLOOKUP(A22,HOP!A:C,3,0)</f>
        <v>2297315</v>
      </c>
      <c r="G22" s="4">
        <f t="shared" si="0"/>
        <v>0</v>
      </c>
      <c r="H22" s="4" t="str">
        <f t="shared" si="1"/>
        <v>，2297315</v>
      </c>
      <c r="I22" s="4" t="str">
        <f>VLOOKUP(A22,HOP!A:T,20,0)</f>
        <v>直连</v>
      </c>
    </row>
    <row r="23" s="4" customFormat="1" hidden="1" spans="1:9">
      <c r="A23" s="4">
        <v>16776603993</v>
      </c>
      <c r="B23" s="5">
        <v>44512</v>
      </c>
      <c r="C23" s="5">
        <v>44514</v>
      </c>
      <c r="D23" s="4">
        <v>1920</v>
      </c>
      <c r="E23" s="4" t="str">
        <f>VLOOKUP(A23,HOP!A:L,12,0)</f>
        <v>1920.00</v>
      </c>
      <c r="F23" s="4" t="str">
        <f>VLOOKUP(A23,HOP!A:C,3,0)</f>
        <v>2297376</v>
      </c>
      <c r="G23" s="4">
        <f t="shared" si="0"/>
        <v>0</v>
      </c>
      <c r="H23" s="4" t="str">
        <f t="shared" si="1"/>
        <v>，2297376</v>
      </c>
      <c r="I23" s="4" t="str">
        <f>VLOOKUP(A23,HOP!A:T,20,0)</f>
        <v>直连</v>
      </c>
    </row>
    <row r="24" s="4" customFormat="1" hidden="1" spans="1:9">
      <c r="A24" s="4">
        <v>16776664045</v>
      </c>
      <c r="B24" s="5">
        <v>44512</v>
      </c>
      <c r="C24" s="5">
        <v>44514</v>
      </c>
      <c r="D24" s="4">
        <v>1052</v>
      </c>
      <c r="E24" s="4" t="str">
        <f>VLOOKUP(A24,HOP!A:L,12,0)</f>
        <v>1052.00</v>
      </c>
      <c r="F24" s="4" t="str">
        <f>VLOOKUP(A24,HOP!A:C,3,0)</f>
        <v>2297407</v>
      </c>
      <c r="G24" s="4">
        <f t="shared" si="0"/>
        <v>0</v>
      </c>
      <c r="H24" s="4" t="str">
        <f t="shared" si="1"/>
        <v>，2297407</v>
      </c>
      <c r="I24" s="4" t="str">
        <f>VLOOKUP(A24,HOP!A:T,20,0)</f>
        <v>直连</v>
      </c>
    </row>
    <row r="25" s="4" customFormat="1" hidden="1" spans="1:9">
      <c r="A25" s="4">
        <v>16776685375</v>
      </c>
      <c r="B25" s="5">
        <v>44513</v>
      </c>
      <c r="C25" s="5">
        <v>44514</v>
      </c>
      <c r="D25" s="4">
        <v>1391</v>
      </c>
      <c r="E25" s="4" t="str">
        <f>VLOOKUP(A25,HOP!A:L,12,0)</f>
        <v>1391.00</v>
      </c>
      <c r="F25" s="4" t="str">
        <f>VLOOKUP(A25,HOP!A:C,3,0)</f>
        <v>2297426</v>
      </c>
      <c r="G25" s="4">
        <f t="shared" si="0"/>
        <v>0</v>
      </c>
      <c r="H25" s="4" t="str">
        <f t="shared" si="1"/>
        <v>，2297426</v>
      </c>
      <c r="I25" s="4" t="str">
        <f>VLOOKUP(A25,HOP!A:T,20,0)</f>
        <v>直连</v>
      </c>
    </row>
    <row r="26" s="4" customFormat="1" hidden="1" spans="1:9">
      <c r="A26" s="4">
        <v>16776828606</v>
      </c>
      <c r="B26" s="5">
        <v>44513</v>
      </c>
      <c r="C26" s="5">
        <v>44514</v>
      </c>
      <c r="D26" s="4">
        <v>706</v>
      </c>
      <c r="E26" s="4" t="str">
        <f>VLOOKUP(A26,HOP!A:L,12,0)</f>
        <v>706.00</v>
      </c>
      <c r="F26" s="4" t="str">
        <f>VLOOKUP(A26,HOP!A:C,3,0)</f>
        <v>2297486</v>
      </c>
      <c r="G26" s="4">
        <f t="shared" si="0"/>
        <v>0</v>
      </c>
      <c r="H26" s="4" t="str">
        <f t="shared" si="1"/>
        <v>，2297486</v>
      </c>
      <c r="I26" s="4" t="str">
        <f>VLOOKUP(A26,HOP!A:T,20,0)</f>
        <v>直连</v>
      </c>
    </row>
    <row r="27" s="4" customFormat="1" hidden="1" spans="1:9">
      <c r="A27" s="4">
        <v>16776854831</v>
      </c>
      <c r="B27" s="5">
        <v>44512</v>
      </c>
      <c r="C27" s="5">
        <v>44514</v>
      </c>
      <c r="D27" s="4">
        <v>1720</v>
      </c>
      <c r="E27" s="4" t="str">
        <f>VLOOKUP(A27,HOP!A:L,12,0)</f>
        <v>1720.00</v>
      </c>
      <c r="F27" s="4" t="str">
        <f>VLOOKUP(A27,HOP!A:C,3,0)</f>
        <v>2297494</v>
      </c>
      <c r="G27" s="4">
        <f t="shared" si="0"/>
        <v>0</v>
      </c>
      <c r="H27" s="4" t="str">
        <f t="shared" si="1"/>
        <v>，2297494</v>
      </c>
      <c r="I27" s="4" t="str">
        <f>VLOOKUP(A27,HOP!A:T,20,0)</f>
        <v>直连</v>
      </c>
    </row>
    <row r="28" s="4" customFormat="1" hidden="1" spans="1:9">
      <c r="A28" s="4">
        <v>16777837338</v>
      </c>
      <c r="B28" s="5">
        <v>44512</v>
      </c>
      <c r="C28" s="5">
        <v>44514</v>
      </c>
      <c r="D28" s="4">
        <v>9382</v>
      </c>
      <c r="E28" s="4" t="str">
        <f>VLOOKUP(A28,HOP!A:L,12,0)</f>
        <v>9382.00</v>
      </c>
      <c r="F28" s="4" t="str">
        <f>VLOOKUP(A28,HOP!A:C,3,0)</f>
        <v>2297780</v>
      </c>
      <c r="G28" s="4">
        <f t="shared" si="0"/>
        <v>0</v>
      </c>
      <c r="H28" s="4" t="str">
        <f t="shared" si="1"/>
        <v>，2297780</v>
      </c>
      <c r="I28" s="4" t="str">
        <f>VLOOKUP(A28,HOP!A:T,20,0)</f>
        <v>直连</v>
      </c>
    </row>
    <row r="29" s="4" customFormat="1" hidden="1" spans="1:9">
      <c r="A29" s="4">
        <v>16778764020</v>
      </c>
      <c r="B29" s="5">
        <v>44513</v>
      </c>
      <c r="C29" s="5">
        <v>44514</v>
      </c>
      <c r="D29" s="4">
        <v>604</v>
      </c>
      <c r="E29" s="4" t="str">
        <f>VLOOKUP(A29,HOP!A:L,12,0)</f>
        <v>604.00</v>
      </c>
      <c r="F29" s="4" t="str">
        <f>VLOOKUP(A29,HOP!A:C,3,0)</f>
        <v>2298076</v>
      </c>
      <c r="G29" s="4">
        <f t="shared" si="0"/>
        <v>0</v>
      </c>
      <c r="H29" s="4" t="str">
        <f t="shared" si="1"/>
        <v>，2298076</v>
      </c>
      <c r="I29" s="4" t="str">
        <f>VLOOKUP(A29,HOP!A:T,20,0)</f>
        <v>直连</v>
      </c>
    </row>
    <row r="30" s="4" customFormat="1" hidden="1" spans="1:9">
      <c r="A30" s="4">
        <v>16778884710</v>
      </c>
      <c r="B30" s="5">
        <v>44513</v>
      </c>
      <c r="C30" s="5">
        <v>44514</v>
      </c>
      <c r="D30" s="4">
        <v>1044</v>
      </c>
      <c r="E30" s="4" t="str">
        <f>VLOOKUP(A30,HOP!A:L,12,0)</f>
        <v>1044.00</v>
      </c>
      <c r="F30" s="4" t="str">
        <f>VLOOKUP(A30,HOP!A:C,3,0)</f>
        <v>2298096</v>
      </c>
      <c r="G30" s="4">
        <f t="shared" si="0"/>
        <v>0</v>
      </c>
      <c r="H30" s="4" t="str">
        <f t="shared" si="1"/>
        <v>，2298096</v>
      </c>
      <c r="I30" s="4" t="str">
        <f>VLOOKUP(A30,HOP!A:T,20,0)</f>
        <v>直连</v>
      </c>
    </row>
    <row r="31" s="4" customFormat="1" hidden="1" spans="1:9">
      <c r="A31" s="4">
        <v>16779044162</v>
      </c>
      <c r="B31" s="5">
        <v>44513</v>
      </c>
      <c r="C31" s="5">
        <v>44514</v>
      </c>
      <c r="D31" s="4">
        <v>958</v>
      </c>
      <c r="E31" s="4" t="str">
        <f>VLOOKUP(A31,HOP!A:L,12,0)</f>
        <v>958.00</v>
      </c>
      <c r="F31" s="4" t="str">
        <f>VLOOKUP(A31,HOP!A:C,3,0)</f>
        <v>2298128</v>
      </c>
      <c r="G31" s="4">
        <f t="shared" si="0"/>
        <v>0</v>
      </c>
      <c r="H31" s="4" t="str">
        <f t="shared" si="1"/>
        <v>，2298128</v>
      </c>
      <c r="I31" s="4" t="str">
        <f>VLOOKUP(A31,HOP!A:T,20,0)</f>
        <v>直连</v>
      </c>
    </row>
    <row r="32" s="4" customFormat="1" hidden="1" spans="1:9">
      <c r="A32" s="4">
        <v>16783987031</v>
      </c>
      <c r="B32" s="5">
        <v>44513</v>
      </c>
      <c r="C32" s="5">
        <v>44514</v>
      </c>
      <c r="D32" s="4">
        <v>292</v>
      </c>
      <c r="E32" s="4" t="str">
        <f>VLOOKUP(A32,HOP!A:L,12,0)</f>
        <v>292.00</v>
      </c>
      <c r="F32" s="4" t="str">
        <f>VLOOKUP(A32,HOP!A:C,3,0)</f>
        <v>2298267</v>
      </c>
      <c r="G32" s="4">
        <f t="shared" si="0"/>
        <v>0</v>
      </c>
      <c r="H32" s="4" t="str">
        <f t="shared" si="1"/>
        <v>，2298267</v>
      </c>
      <c r="I32" s="4" t="str">
        <f>VLOOKUP(A32,HOP!A:T,20,0)</f>
        <v>直连</v>
      </c>
    </row>
    <row r="33" s="4" customFormat="1" hidden="1" spans="1:9">
      <c r="A33" s="4">
        <v>16784039460</v>
      </c>
      <c r="B33" s="5">
        <v>44512</v>
      </c>
      <c r="C33" s="5">
        <v>44514</v>
      </c>
      <c r="D33" s="4">
        <v>1984</v>
      </c>
      <c r="E33" s="4" t="str">
        <f>VLOOKUP(A33,HOP!A:L,12,0)</f>
        <v>1984.00</v>
      </c>
      <c r="F33" s="4" t="str">
        <f>VLOOKUP(A33,HOP!A:C,3,0)</f>
        <v>2298280</v>
      </c>
      <c r="G33" s="4">
        <f t="shared" si="0"/>
        <v>0</v>
      </c>
      <c r="H33" s="4" t="str">
        <f t="shared" si="1"/>
        <v>，2298280</v>
      </c>
      <c r="I33" s="4" t="str">
        <f>VLOOKUP(A33,HOP!A:T,20,0)</f>
        <v>直连</v>
      </c>
    </row>
    <row r="34" s="4" customFormat="1" hidden="1" spans="1:9">
      <c r="A34" s="4">
        <v>16784700555</v>
      </c>
      <c r="B34" s="5">
        <v>44513</v>
      </c>
      <c r="C34" s="5">
        <v>44514</v>
      </c>
      <c r="D34" s="4">
        <v>331</v>
      </c>
      <c r="E34" s="4" t="str">
        <f>VLOOKUP(A34,HOP!A:L,12,0)</f>
        <v>331.00</v>
      </c>
      <c r="F34" s="4" t="str">
        <f>VLOOKUP(A34,HOP!A:C,3,0)</f>
        <v>2298337</v>
      </c>
      <c r="G34" s="4">
        <f t="shared" si="0"/>
        <v>0</v>
      </c>
      <c r="H34" s="4" t="str">
        <f t="shared" si="1"/>
        <v>，2298337</v>
      </c>
      <c r="I34" s="4" t="str">
        <f>VLOOKUP(A34,HOP!A:T,20,0)</f>
        <v>直连</v>
      </c>
    </row>
    <row r="35" s="4" customFormat="1" hidden="1" spans="1:9">
      <c r="A35" s="4">
        <v>16785018903</v>
      </c>
      <c r="B35" s="5">
        <v>44513</v>
      </c>
      <c r="C35" s="5">
        <v>44514</v>
      </c>
      <c r="D35" s="4">
        <v>850</v>
      </c>
      <c r="E35" s="4" t="str">
        <f>VLOOKUP(A35,HOP!A:L,12,0)</f>
        <v>850.00</v>
      </c>
      <c r="F35" s="4" t="str">
        <f>VLOOKUP(A35,HOP!A:C,3,0)</f>
        <v>2298385</v>
      </c>
      <c r="G35" s="4">
        <f t="shared" si="0"/>
        <v>0</v>
      </c>
      <c r="H35" s="4" t="str">
        <f t="shared" si="1"/>
        <v>，2298385</v>
      </c>
      <c r="I35" s="4" t="str">
        <f>VLOOKUP(A35,HOP!A:T,20,0)</f>
        <v>直连</v>
      </c>
    </row>
    <row r="36" s="4" customFormat="1" spans="1:10">
      <c r="A36" s="4">
        <v>15874541425</v>
      </c>
      <c r="B36" s="5">
        <v>44513</v>
      </c>
      <c r="C36" s="5">
        <v>44514</v>
      </c>
      <c r="D36" s="4">
        <v>-1332</v>
      </c>
      <c r="E36" s="4" t="e">
        <f>VLOOKUP(A36,HOP!A:L,12,0)</f>
        <v>#N/A</v>
      </c>
      <c r="F36" s="4">
        <v>2203799</v>
      </c>
      <c r="G36" s="4" t="e">
        <f t="shared" si="0"/>
        <v>#N/A</v>
      </c>
      <c r="H36" s="4" t="str">
        <f t="shared" si="1"/>
        <v>，2203799</v>
      </c>
      <c r="I36" s="4" t="e">
        <f>VLOOKUP(A36,HOP!A:T,20,0)</f>
        <v>#N/A</v>
      </c>
      <c r="J36" s="4" t="s">
        <v>163</v>
      </c>
    </row>
    <row r="37" s="4" customFormat="1" hidden="1" spans="1:9">
      <c r="A37" s="4">
        <v>16785194965</v>
      </c>
      <c r="B37" s="5">
        <v>44513</v>
      </c>
      <c r="C37" s="5">
        <v>44514</v>
      </c>
      <c r="D37" s="4">
        <v>611</v>
      </c>
      <c r="E37" s="4" t="str">
        <f>VLOOKUP(A37,HOP!A:L,12,0)</f>
        <v>611.00</v>
      </c>
      <c r="F37" s="4" t="str">
        <f>VLOOKUP(A37,HOP!A:C,3,0)</f>
        <v>2298433</v>
      </c>
      <c r="G37" s="4">
        <f t="shared" si="0"/>
        <v>0</v>
      </c>
      <c r="H37" s="4" t="str">
        <f t="shared" si="1"/>
        <v>，2298433</v>
      </c>
      <c r="I37" s="4" t="str">
        <f>VLOOKUP(A37,HOP!A:T,20,0)</f>
        <v>直连</v>
      </c>
    </row>
    <row r="38" s="4" customFormat="1" hidden="1" spans="1:9">
      <c r="A38" s="4">
        <v>16786383838</v>
      </c>
      <c r="B38" s="5">
        <v>44513</v>
      </c>
      <c r="C38" s="5">
        <v>44514</v>
      </c>
      <c r="D38" s="4">
        <v>1571</v>
      </c>
      <c r="E38" s="4" t="str">
        <f>VLOOKUP(A38,HOP!A:L,12,0)</f>
        <v>1571.00</v>
      </c>
      <c r="F38" s="4" t="str">
        <f>VLOOKUP(A38,HOP!A:C,3,0)</f>
        <v>2298660</v>
      </c>
      <c r="G38" s="4">
        <f t="shared" si="0"/>
        <v>0</v>
      </c>
      <c r="H38" s="4" t="str">
        <f t="shared" si="1"/>
        <v>，2298660</v>
      </c>
      <c r="I38" s="4" t="str">
        <f>VLOOKUP(A38,HOP!A:T,20,0)</f>
        <v>直连</v>
      </c>
    </row>
    <row r="39" s="4" customFormat="1" hidden="1" spans="1:9">
      <c r="A39" s="4">
        <v>16786529176</v>
      </c>
      <c r="B39" s="5">
        <v>44513</v>
      </c>
      <c r="C39" s="5">
        <v>44514</v>
      </c>
      <c r="D39" s="4">
        <v>533</v>
      </c>
      <c r="E39" s="4" t="str">
        <f>VLOOKUP(A39,HOP!A:L,12,0)</f>
        <v>533.00</v>
      </c>
      <c r="F39" s="4" t="str">
        <f>VLOOKUP(A39,HOP!A:C,3,0)</f>
        <v>2298704</v>
      </c>
      <c r="G39" s="4">
        <f t="shared" si="0"/>
        <v>0</v>
      </c>
      <c r="H39" s="4" t="str">
        <f t="shared" si="1"/>
        <v>，2298704</v>
      </c>
      <c r="I39" s="4" t="str">
        <f>VLOOKUP(A39,HOP!A:T,20,0)</f>
        <v>直连</v>
      </c>
    </row>
    <row r="40" s="4" customFormat="1" hidden="1" spans="1:9">
      <c r="A40" s="4">
        <v>16786676129</v>
      </c>
      <c r="B40" s="5">
        <v>44513</v>
      </c>
      <c r="C40" s="5">
        <v>44514</v>
      </c>
      <c r="D40" s="4">
        <v>2171</v>
      </c>
      <c r="E40" s="4" t="str">
        <f>VLOOKUP(A40,HOP!A:L,12,0)</f>
        <v>2171.00</v>
      </c>
      <c r="F40" s="4" t="str">
        <f>VLOOKUP(A40,HOP!A:C,3,0)</f>
        <v>2298731</v>
      </c>
      <c r="G40" s="4">
        <f t="shared" si="0"/>
        <v>0</v>
      </c>
      <c r="H40" s="4" t="str">
        <f t="shared" si="1"/>
        <v>，2298731</v>
      </c>
      <c r="I40" s="4" t="str">
        <f>VLOOKUP(A40,HOP!A:T,20,0)</f>
        <v>直连</v>
      </c>
    </row>
    <row r="41" s="4" customFormat="1" hidden="1" spans="1:9">
      <c r="A41" s="4">
        <v>16786819584</v>
      </c>
      <c r="B41" s="5">
        <v>44513</v>
      </c>
      <c r="C41" s="5">
        <v>44514</v>
      </c>
      <c r="D41" s="4">
        <v>308</v>
      </c>
      <c r="E41" s="4" t="str">
        <f>VLOOKUP(A41,HOP!A:L,12,0)</f>
        <v>308.00</v>
      </c>
      <c r="F41" s="4" t="str">
        <f>VLOOKUP(A41,HOP!A:C,3,0)</f>
        <v>2298764</v>
      </c>
      <c r="G41" s="4">
        <f t="shared" si="0"/>
        <v>0</v>
      </c>
      <c r="H41" s="4" t="str">
        <f t="shared" si="1"/>
        <v>，2298764</v>
      </c>
      <c r="I41" s="4" t="str">
        <f>VLOOKUP(A41,HOP!A:T,20,0)</f>
        <v>直连</v>
      </c>
    </row>
    <row r="42" s="4" customFormat="1" hidden="1" spans="1:9">
      <c r="A42" s="4">
        <v>16786900059</v>
      </c>
      <c r="B42" s="5">
        <v>44513</v>
      </c>
      <c r="C42" s="5">
        <v>44514</v>
      </c>
      <c r="D42" s="4">
        <v>533</v>
      </c>
      <c r="E42" s="4" t="str">
        <f>VLOOKUP(A42,HOP!A:L,12,0)</f>
        <v>533.00</v>
      </c>
      <c r="F42" s="4" t="str">
        <f>VLOOKUP(A42,HOP!A:C,3,0)</f>
        <v>2298783</v>
      </c>
      <c r="G42" s="4">
        <f t="shared" si="0"/>
        <v>0</v>
      </c>
      <c r="H42" s="4" t="str">
        <f t="shared" si="1"/>
        <v>，2298783</v>
      </c>
      <c r="I42" s="4" t="str">
        <f>VLOOKUP(A42,HOP!A:T,20,0)</f>
        <v>直连</v>
      </c>
    </row>
    <row r="43" s="4" customFormat="1" hidden="1" spans="1:9">
      <c r="A43" s="4">
        <v>16787185737</v>
      </c>
      <c r="B43" s="5">
        <v>44513</v>
      </c>
      <c r="C43" s="5">
        <v>44514</v>
      </c>
      <c r="D43" s="4">
        <v>331</v>
      </c>
      <c r="E43" s="4" t="str">
        <f>VLOOKUP(A43,HOP!A:L,12,0)</f>
        <v>331.00</v>
      </c>
      <c r="F43" s="4" t="str">
        <f>VLOOKUP(A43,HOP!A:C,3,0)</f>
        <v>2298823</v>
      </c>
      <c r="G43" s="4">
        <f t="shared" si="0"/>
        <v>0</v>
      </c>
      <c r="H43" s="4" t="str">
        <f t="shared" si="1"/>
        <v>，2298823</v>
      </c>
      <c r="I43" s="4" t="str">
        <f>VLOOKUP(A43,HOP!A:T,20,0)</f>
        <v>直连</v>
      </c>
    </row>
    <row r="44" s="4" customFormat="1" hidden="1" spans="1:9">
      <c r="A44" s="4">
        <v>16787210062</v>
      </c>
      <c r="B44" s="5">
        <v>44513</v>
      </c>
      <c r="C44" s="5">
        <v>44514</v>
      </c>
      <c r="D44" s="4">
        <v>418</v>
      </c>
      <c r="E44" s="4" t="str">
        <f>VLOOKUP(A44,HOP!A:L,12,0)</f>
        <v>418.00</v>
      </c>
      <c r="F44" s="4" t="str">
        <f>VLOOKUP(A44,HOP!A:C,3,0)</f>
        <v>2298829</v>
      </c>
      <c r="G44" s="4">
        <f t="shared" si="0"/>
        <v>0</v>
      </c>
      <c r="H44" s="4" t="str">
        <f t="shared" si="1"/>
        <v>，2298829</v>
      </c>
      <c r="I44" s="4" t="str">
        <f>VLOOKUP(A44,HOP!A:T,20,0)</f>
        <v>直连</v>
      </c>
    </row>
    <row r="45" s="4" customFormat="1" hidden="1" spans="1:9">
      <c r="A45" s="4">
        <v>16787313012</v>
      </c>
      <c r="B45" s="5">
        <v>44513</v>
      </c>
      <c r="C45" s="5">
        <v>44514</v>
      </c>
      <c r="D45" s="4">
        <v>533</v>
      </c>
      <c r="E45" s="4" t="str">
        <f>VLOOKUP(A45,HOP!A:L,12,0)</f>
        <v>533.00</v>
      </c>
      <c r="F45" s="4" t="str">
        <f>VLOOKUP(A45,HOP!A:C,3,0)</f>
        <v>2298851</v>
      </c>
      <c r="G45" s="4">
        <f t="shared" si="0"/>
        <v>0</v>
      </c>
      <c r="H45" s="4" t="str">
        <f t="shared" si="1"/>
        <v>，2298851</v>
      </c>
      <c r="I45" s="4" t="str">
        <f>VLOOKUP(A45,HOP!A:T,20,0)</f>
        <v>直连</v>
      </c>
    </row>
    <row r="46" s="4" customFormat="1" hidden="1" spans="1:9">
      <c r="A46" s="4">
        <v>16787688341</v>
      </c>
      <c r="B46" s="5">
        <v>44513</v>
      </c>
      <c r="C46" s="5">
        <v>44514</v>
      </c>
      <c r="D46" s="4">
        <v>298</v>
      </c>
      <c r="E46" s="4" t="str">
        <f>VLOOKUP(A46,HOP!A:L,12,0)</f>
        <v>298.00</v>
      </c>
      <c r="F46" s="4" t="str">
        <f>VLOOKUP(A46,HOP!A:C,3,0)</f>
        <v>2298917</v>
      </c>
      <c r="G46" s="4">
        <f t="shared" si="0"/>
        <v>0</v>
      </c>
      <c r="H46" s="4" t="str">
        <f t="shared" si="1"/>
        <v>，2298917</v>
      </c>
      <c r="I46" s="4" t="str">
        <f>VLOOKUP(A46,HOP!A:T,20,0)</f>
        <v>直连</v>
      </c>
    </row>
    <row r="47" s="4" customFormat="1" hidden="1" spans="1:9">
      <c r="A47" s="4">
        <v>16787728190</v>
      </c>
      <c r="B47" s="5">
        <v>44513</v>
      </c>
      <c r="C47" s="5">
        <v>44514</v>
      </c>
      <c r="D47" s="4">
        <v>308</v>
      </c>
      <c r="E47" s="4" t="str">
        <f>VLOOKUP(A47,HOP!A:L,12,0)</f>
        <v>308.00</v>
      </c>
      <c r="F47" s="4" t="str">
        <f>VLOOKUP(A47,HOP!A:C,3,0)</f>
        <v>2298923</v>
      </c>
      <c r="G47" s="4">
        <f t="shared" si="0"/>
        <v>0</v>
      </c>
      <c r="H47" s="4" t="str">
        <f t="shared" si="1"/>
        <v>，2298923</v>
      </c>
      <c r="I47" s="4" t="str">
        <f>VLOOKUP(A47,HOP!A:T,20,0)</f>
        <v>直连</v>
      </c>
    </row>
    <row r="48" s="4" customFormat="1" hidden="1" spans="1:9">
      <c r="A48" s="4">
        <v>16788265943</v>
      </c>
      <c r="B48" s="5">
        <v>44513</v>
      </c>
      <c r="C48" s="5">
        <v>44514</v>
      </c>
      <c r="D48" s="4">
        <v>746</v>
      </c>
      <c r="E48" s="4" t="str">
        <f>VLOOKUP(A48,HOP!A:L,12,0)</f>
        <v>746.00</v>
      </c>
      <c r="F48" s="4" t="str">
        <f>VLOOKUP(A48,HOP!A:C,3,0)</f>
        <v>2298996</v>
      </c>
      <c r="G48" s="4">
        <f t="shared" si="0"/>
        <v>0</v>
      </c>
      <c r="H48" s="4" t="str">
        <f t="shared" si="1"/>
        <v>，2298996</v>
      </c>
      <c r="I48" s="4" t="str">
        <f>VLOOKUP(A48,HOP!A:T,20,0)</f>
        <v>直连</v>
      </c>
    </row>
    <row r="49" s="4" customFormat="1" hidden="1" spans="1:9">
      <c r="A49" s="4">
        <v>16788335086</v>
      </c>
      <c r="B49" s="5">
        <v>44513</v>
      </c>
      <c r="C49" s="5">
        <v>44514</v>
      </c>
      <c r="D49" s="4">
        <v>1172</v>
      </c>
      <c r="E49" s="4" t="str">
        <f>VLOOKUP(A49,HOP!A:L,12,0)</f>
        <v>1172.00</v>
      </c>
      <c r="F49" s="4" t="str">
        <f>VLOOKUP(A49,HOP!A:C,3,0)</f>
        <v>2299008</v>
      </c>
      <c r="G49" s="4">
        <f t="shared" si="0"/>
        <v>0</v>
      </c>
      <c r="H49" s="4" t="str">
        <f t="shared" si="1"/>
        <v>，2299008</v>
      </c>
      <c r="I49" s="4" t="str">
        <f>VLOOKUP(A49,HOP!A:T,20,0)</f>
        <v>直连</v>
      </c>
    </row>
    <row r="51" spans="4:4">
      <c r="D51" s="4">
        <f>SUM(D2:D50)</f>
        <v>57718.8</v>
      </c>
    </row>
    <row r="52" spans="4:4">
      <c r="D52" s="4" t="s">
        <v>164</v>
      </c>
    </row>
    <row r="56" spans="1:3">
      <c r="A56" s="4" t="s">
        <v>165</v>
      </c>
      <c r="C56" s="4">
        <v>59050.8</v>
      </c>
    </row>
    <row r="57" spans="1:3">
      <c r="A57" s="4" t="s">
        <v>166</v>
      </c>
      <c r="C57" s="4">
        <v>-1332</v>
      </c>
    </row>
    <row r="58" spans="1:3">
      <c r="A58" s="4" t="s">
        <v>167</v>
      </c>
      <c r="C58" s="4">
        <f>SUBTOTAL(9,C56:C57)</f>
        <v>57718.8</v>
      </c>
    </row>
  </sheetData>
  <autoFilter ref="A1:X49">
    <filterColumn colId="3">
      <filters>
        <filter val="850"/>
        <filter val="1310"/>
        <filter val="611"/>
        <filter val="1391"/>
        <filter val="292"/>
        <filter val="1052"/>
        <filter val="513"/>
        <filter val="814"/>
        <filter val="256"/>
        <filter val="298"/>
        <filter val="418"/>
        <filter val="958"/>
        <filter val="1459"/>
        <filter val="1720"/>
        <filter val="1920"/>
        <filter val="662"/>
        <filter val="565"/>
        <filter val="1365"/>
        <filter val="2868"/>
        <filter val="308.8"/>
        <filter val="1070"/>
        <filter val="331"/>
        <filter val="1571"/>
        <filter val="2171"/>
        <filter val="1172"/>
        <filter val="3372"/>
        <filter val="-1332"/>
        <filter val="533"/>
        <filter val="2676"/>
        <filter val="478"/>
        <filter val="542"/>
        <filter val="1042"/>
        <filter val="9382"/>
        <filter val="604"/>
        <filter val="1044"/>
        <filter val="1984"/>
        <filter val="2084"/>
        <filter val="706"/>
        <filter val="746"/>
        <filter val="607"/>
        <filter val="308"/>
      </filters>
    </filterColumn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375" style="1" customWidth="1"/>
    <col min="4" max="16383" width="8" style="1"/>
  </cols>
  <sheetData>
    <row r="1" s="1" customFormat="1" spans="1:20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3">
        <v>16411126101</v>
      </c>
      <c r="B2" s="1" t="s">
        <v>185</v>
      </c>
      <c r="C2" s="1" t="s">
        <v>186</v>
      </c>
      <c r="D2" s="1" t="s">
        <v>187</v>
      </c>
      <c r="E2" s="1" t="s">
        <v>188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29</v>
      </c>
      <c r="K2" s="1" t="s">
        <v>192</v>
      </c>
      <c r="L2" s="1" t="s">
        <v>193</v>
      </c>
      <c r="M2" s="1" t="s">
        <v>194</v>
      </c>
      <c r="N2" s="1" t="s">
        <v>195</v>
      </c>
      <c r="O2" s="1" t="s">
        <v>192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</row>
    <row r="3" s="1" customFormat="1" spans="1:20">
      <c r="A3" s="3">
        <v>16620834841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189</v>
      </c>
      <c r="G3" s="1" t="s">
        <v>190</v>
      </c>
      <c r="H3" s="1" t="s">
        <v>191</v>
      </c>
      <c r="I3" s="1" t="s">
        <v>205</v>
      </c>
      <c r="J3" s="1" t="s">
        <v>29</v>
      </c>
      <c r="K3" s="1" t="s">
        <v>206</v>
      </c>
      <c r="L3" s="1" t="s">
        <v>206</v>
      </c>
      <c r="M3" s="1" t="s">
        <v>207</v>
      </c>
      <c r="N3" s="1" t="s">
        <v>207</v>
      </c>
      <c r="O3" s="1" t="s">
        <v>192</v>
      </c>
      <c r="P3" s="1" t="s">
        <v>196</v>
      </c>
      <c r="Q3" s="1" t="s">
        <v>208</v>
      </c>
      <c r="R3" s="1" t="s">
        <v>198</v>
      </c>
      <c r="S3" s="1" t="s">
        <v>199</v>
      </c>
      <c r="T3" s="1" t="s">
        <v>200</v>
      </c>
    </row>
    <row r="4" s="1" customFormat="1" spans="1:20">
      <c r="A4" s="3">
        <v>16667458638</v>
      </c>
      <c r="B4" s="1" t="s">
        <v>209</v>
      </c>
      <c r="C4" s="1" t="s">
        <v>210</v>
      </c>
      <c r="D4" s="1" t="s">
        <v>211</v>
      </c>
      <c r="E4" s="1" t="s">
        <v>212</v>
      </c>
      <c r="F4" s="1" t="s">
        <v>189</v>
      </c>
      <c r="G4" s="1" t="s">
        <v>190</v>
      </c>
      <c r="H4" s="1" t="s">
        <v>191</v>
      </c>
      <c r="I4" s="1" t="s">
        <v>213</v>
      </c>
      <c r="J4" s="1" t="s">
        <v>29</v>
      </c>
      <c r="K4" s="1" t="s">
        <v>214</v>
      </c>
      <c r="L4" s="1" t="s">
        <v>214</v>
      </c>
      <c r="M4" s="1" t="s">
        <v>207</v>
      </c>
      <c r="N4" s="1" t="s">
        <v>207</v>
      </c>
      <c r="O4" s="1" t="s">
        <v>192</v>
      </c>
      <c r="P4" s="1" t="s">
        <v>196</v>
      </c>
      <c r="Q4" s="1" t="s">
        <v>215</v>
      </c>
      <c r="R4" s="1" t="s">
        <v>198</v>
      </c>
      <c r="S4" s="1" t="s">
        <v>199</v>
      </c>
      <c r="T4" s="1" t="s">
        <v>200</v>
      </c>
    </row>
    <row r="5" s="1" customFormat="1" spans="1:20">
      <c r="A5" s="3">
        <v>16690943607</v>
      </c>
      <c r="B5" s="1" t="s">
        <v>216</v>
      </c>
      <c r="C5" s="1" t="s">
        <v>217</v>
      </c>
      <c r="D5" s="1" t="s">
        <v>218</v>
      </c>
      <c r="E5" s="1" t="s">
        <v>219</v>
      </c>
      <c r="F5" s="1" t="s">
        <v>189</v>
      </c>
      <c r="G5" s="1" t="s">
        <v>190</v>
      </c>
      <c r="H5" s="1" t="s">
        <v>191</v>
      </c>
      <c r="I5" s="1" t="s">
        <v>220</v>
      </c>
      <c r="J5" s="1" t="s">
        <v>29</v>
      </c>
      <c r="K5" s="1" t="s">
        <v>221</v>
      </c>
      <c r="L5" s="1" t="s">
        <v>221</v>
      </c>
      <c r="M5" s="1" t="s">
        <v>207</v>
      </c>
      <c r="N5" s="1" t="s">
        <v>207</v>
      </c>
      <c r="O5" s="1" t="s">
        <v>192</v>
      </c>
      <c r="P5" s="1" t="s">
        <v>196</v>
      </c>
      <c r="Q5" s="1" t="s">
        <v>222</v>
      </c>
      <c r="R5" s="1" t="s">
        <v>198</v>
      </c>
      <c r="S5" s="1" t="s">
        <v>199</v>
      </c>
      <c r="T5" s="1" t="s">
        <v>200</v>
      </c>
    </row>
    <row r="6" s="1" customFormat="1" spans="1:20">
      <c r="A6" s="3">
        <v>16691375659</v>
      </c>
      <c r="B6" s="1" t="s">
        <v>216</v>
      </c>
      <c r="C6" s="1" t="s">
        <v>223</v>
      </c>
      <c r="D6" s="1" t="s">
        <v>218</v>
      </c>
      <c r="E6" s="1" t="s">
        <v>224</v>
      </c>
      <c r="F6" s="1" t="s">
        <v>189</v>
      </c>
      <c r="G6" s="1" t="s">
        <v>190</v>
      </c>
      <c r="H6" s="1" t="s">
        <v>191</v>
      </c>
      <c r="I6" s="1" t="s">
        <v>220</v>
      </c>
      <c r="J6" s="1" t="s">
        <v>29</v>
      </c>
      <c r="K6" s="1" t="s">
        <v>221</v>
      </c>
      <c r="L6" s="1" t="s">
        <v>221</v>
      </c>
      <c r="M6" s="1" t="s">
        <v>207</v>
      </c>
      <c r="N6" s="1" t="s">
        <v>207</v>
      </c>
      <c r="O6" s="1" t="s">
        <v>192</v>
      </c>
      <c r="P6" s="1" t="s">
        <v>196</v>
      </c>
      <c r="Q6" s="1" t="s">
        <v>225</v>
      </c>
      <c r="R6" s="1" t="s">
        <v>198</v>
      </c>
      <c r="S6" s="1" t="s">
        <v>199</v>
      </c>
      <c r="T6" s="1" t="s">
        <v>200</v>
      </c>
    </row>
    <row r="7" s="1" customFormat="1" spans="1:20">
      <c r="A7" s="3">
        <v>16724394286</v>
      </c>
      <c r="B7" s="1" t="s">
        <v>226</v>
      </c>
      <c r="C7" s="1" t="s">
        <v>227</v>
      </c>
      <c r="D7" s="1" t="s">
        <v>228</v>
      </c>
      <c r="E7" s="1" t="s">
        <v>229</v>
      </c>
      <c r="F7" s="1" t="s">
        <v>230</v>
      </c>
      <c r="G7" s="1" t="s">
        <v>190</v>
      </c>
      <c r="H7" s="1" t="s">
        <v>191</v>
      </c>
      <c r="I7" s="1" t="s">
        <v>231</v>
      </c>
      <c r="J7" s="1" t="s">
        <v>29</v>
      </c>
      <c r="K7" s="1" t="s">
        <v>232</v>
      </c>
      <c r="L7" s="1" t="s">
        <v>232</v>
      </c>
      <c r="M7" s="1" t="s">
        <v>207</v>
      </c>
      <c r="N7" s="1" t="s">
        <v>207</v>
      </c>
      <c r="O7" s="1" t="s">
        <v>192</v>
      </c>
      <c r="P7" s="1" t="s">
        <v>196</v>
      </c>
      <c r="Q7" s="1" t="s">
        <v>233</v>
      </c>
      <c r="R7" s="1" t="s">
        <v>198</v>
      </c>
      <c r="S7" s="1" t="s">
        <v>199</v>
      </c>
      <c r="T7" s="1" t="s">
        <v>200</v>
      </c>
    </row>
    <row r="8" s="1" customFormat="1" spans="1:20">
      <c r="A8" s="3">
        <v>16728753046</v>
      </c>
      <c r="B8" s="1" t="s">
        <v>234</v>
      </c>
      <c r="C8" s="1" t="s">
        <v>235</v>
      </c>
      <c r="D8" s="1" t="s">
        <v>236</v>
      </c>
      <c r="E8" s="1" t="s">
        <v>237</v>
      </c>
      <c r="F8" s="1" t="s">
        <v>189</v>
      </c>
      <c r="G8" s="1" t="s">
        <v>190</v>
      </c>
      <c r="H8" s="1" t="s">
        <v>191</v>
      </c>
      <c r="I8" s="1" t="s">
        <v>238</v>
      </c>
      <c r="J8" s="1" t="s">
        <v>29</v>
      </c>
      <c r="K8" s="1" t="s">
        <v>239</v>
      </c>
      <c r="L8" s="1" t="s">
        <v>239</v>
      </c>
      <c r="M8" s="1" t="s">
        <v>207</v>
      </c>
      <c r="N8" s="1" t="s">
        <v>207</v>
      </c>
      <c r="O8" s="1" t="s">
        <v>192</v>
      </c>
      <c r="P8" s="1" t="s">
        <v>196</v>
      </c>
      <c r="Q8" s="1" t="s">
        <v>240</v>
      </c>
      <c r="R8" s="1" t="s">
        <v>198</v>
      </c>
      <c r="S8" s="1" t="s">
        <v>199</v>
      </c>
      <c r="T8" s="1" t="s">
        <v>200</v>
      </c>
    </row>
    <row r="9" s="1" customFormat="1" spans="1:20">
      <c r="A9" s="3">
        <v>16746954065</v>
      </c>
      <c r="B9" s="1" t="s">
        <v>241</v>
      </c>
      <c r="C9" s="1" t="s">
        <v>242</v>
      </c>
      <c r="D9" s="1" t="s">
        <v>243</v>
      </c>
      <c r="E9" s="1" t="s">
        <v>244</v>
      </c>
      <c r="F9" s="1" t="s">
        <v>230</v>
      </c>
      <c r="G9" s="1" t="s">
        <v>190</v>
      </c>
      <c r="H9" s="1" t="s">
        <v>191</v>
      </c>
      <c r="I9" s="1" t="s">
        <v>245</v>
      </c>
      <c r="J9" s="1" t="s">
        <v>29</v>
      </c>
      <c r="K9" s="1" t="s">
        <v>246</v>
      </c>
      <c r="L9" s="1" t="s">
        <v>246</v>
      </c>
      <c r="M9" s="1" t="s">
        <v>207</v>
      </c>
      <c r="N9" s="1" t="s">
        <v>207</v>
      </c>
      <c r="O9" s="1" t="s">
        <v>192</v>
      </c>
      <c r="P9" s="1" t="s">
        <v>196</v>
      </c>
      <c r="Q9" s="1" t="s">
        <v>247</v>
      </c>
      <c r="R9" s="1" t="s">
        <v>198</v>
      </c>
      <c r="S9" s="1" t="s">
        <v>199</v>
      </c>
      <c r="T9" s="1" t="s">
        <v>200</v>
      </c>
    </row>
    <row r="10" s="1" customFormat="1" spans="1:20">
      <c r="A10" s="3">
        <v>16750895147</v>
      </c>
      <c r="B10" s="1" t="s">
        <v>248</v>
      </c>
      <c r="C10" s="1" t="s">
        <v>249</v>
      </c>
      <c r="D10" s="1" t="s">
        <v>250</v>
      </c>
      <c r="E10" s="1" t="s">
        <v>251</v>
      </c>
      <c r="F10" s="1" t="s">
        <v>189</v>
      </c>
      <c r="G10" s="1" t="s">
        <v>190</v>
      </c>
      <c r="H10" s="1" t="s">
        <v>191</v>
      </c>
      <c r="I10" s="1" t="s">
        <v>252</v>
      </c>
      <c r="J10" s="1" t="s">
        <v>29</v>
      </c>
      <c r="K10" s="1" t="s">
        <v>253</v>
      </c>
      <c r="L10" s="1" t="s">
        <v>253</v>
      </c>
      <c r="M10" s="1" t="s">
        <v>207</v>
      </c>
      <c r="N10" s="1" t="s">
        <v>207</v>
      </c>
      <c r="O10" s="1" t="s">
        <v>192</v>
      </c>
      <c r="P10" s="1" t="s">
        <v>196</v>
      </c>
      <c r="Q10" s="1" t="s">
        <v>254</v>
      </c>
      <c r="R10" s="1" t="s">
        <v>198</v>
      </c>
      <c r="S10" s="1" t="s">
        <v>199</v>
      </c>
      <c r="T10" s="1" t="s">
        <v>200</v>
      </c>
    </row>
    <row r="11" s="1" customFormat="1" spans="1:20">
      <c r="A11" s="3">
        <v>16753915073</v>
      </c>
      <c r="B11" s="1" t="s">
        <v>248</v>
      </c>
      <c r="C11" s="1" t="s">
        <v>255</v>
      </c>
      <c r="D11" s="1" t="s">
        <v>256</v>
      </c>
      <c r="E11" s="1" t="s">
        <v>257</v>
      </c>
      <c r="F11" s="1" t="s">
        <v>189</v>
      </c>
      <c r="G11" s="1" t="s">
        <v>190</v>
      </c>
      <c r="H11" s="1" t="s">
        <v>191</v>
      </c>
      <c r="I11" s="1" t="s">
        <v>258</v>
      </c>
      <c r="J11" s="1" t="s">
        <v>29</v>
      </c>
      <c r="K11" s="1" t="s">
        <v>259</v>
      </c>
      <c r="L11" s="1" t="s">
        <v>259</v>
      </c>
      <c r="M11" s="1" t="s">
        <v>207</v>
      </c>
      <c r="N11" s="1" t="s">
        <v>207</v>
      </c>
      <c r="O11" s="1" t="s">
        <v>192</v>
      </c>
      <c r="P11" s="1" t="s">
        <v>196</v>
      </c>
      <c r="Q11" s="1" t="s">
        <v>260</v>
      </c>
      <c r="R11" s="1" t="s">
        <v>198</v>
      </c>
      <c r="S11" s="1" t="s">
        <v>199</v>
      </c>
      <c r="T11" s="1" t="s">
        <v>200</v>
      </c>
    </row>
    <row r="12" s="1" customFormat="1" spans="1:20">
      <c r="A12" s="3">
        <v>16755424928</v>
      </c>
      <c r="B12" s="1" t="s">
        <v>261</v>
      </c>
      <c r="C12" s="1" t="s">
        <v>262</v>
      </c>
      <c r="D12" s="1" t="s">
        <v>263</v>
      </c>
      <c r="E12" s="1" t="s">
        <v>264</v>
      </c>
      <c r="F12" s="1" t="s">
        <v>189</v>
      </c>
      <c r="G12" s="1" t="s">
        <v>190</v>
      </c>
      <c r="H12" s="1" t="s">
        <v>191</v>
      </c>
      <c r="I12" s="1" t="s">
        <v>265</v>
      </c>
      <c r="J12" s="1" t="s">
        <v>29</v>
      </c>
      <c r="K12" s="1" t="s">
        <v>266</v>
      </c>
      <c r="L12" s="1" t="s">
        <v>266</v>
      </c>
      <c r="M12" s="1" t="s">
        <v>207</v>
      </c>
      <c r="N12" s="1" t="s">
        <v>207</v>
      </c>
      <c r="O12" s="1" t="s">
        <v>192</v>
      </c>
      <c r="P12" s="1" t="s">
        <v>196</v>
      </c>
      <c r="Q12" s="1" t="s">
        <v>267</v>
      </c>
      <c r="R12" s="1" t="s">
        <v>198</v>
      </c>
      <c r="S12" s="1" t="s">
        <v>199</v>
      </c>
      <c r="T12" s="1" t="s">
        <v>200</v>
      </c>
    </row>
    <row r="13" s="1" customFormat="1" spans="1:20">
      <c r="A13" s="3">
        <v>16755538047</v>
      </c>
      <c r="B13" s="1" t="s">
        <v>261</v>
      </c>
      <c r="C13" s="1" t="s">
        <v>268</v>
      </c>
      <c r="D13" s="1" t="s">
        <v>269</v>
      </c>
      <c r="E13" s="1" t="s">
        <v>270</v>
      </c>
      <c r="F13" s="1" t="s">
        <v>261</v>
      </c>
      <c r="G13" s="1" t="s">
        <v>190</v>
      </c>
      <c r="H13" s="1" t="s">
        <v>191</v>
      </c>
      <c r="I13" s="1" t="s">
        <v>271</v>
      </c>
      <c r="J13" s="1" t="s">
        <v>29</v>
      </c>
      <c r="K13" s="1" t="s">
        <v>272</v>
      </c>
      <c r="L13" s="1" t="s">
        <v>272</v>
      </c>
      <c r="M13" s="1" t="s">
        <v>207</v>
      </c>
      <c r="N13" s="1" t="s">
        <v>207</v>
      </c>
      <c r="O13" s="1" t="s">
        <v>192</v>
      </c>
      <c r="P13" s="1" t="s">
        <v>196</v>
      </c>
      <c r="Q13" s="1" t="s">
        <v>273</v>
      </c>
      <c r="R13" s="1" t="s">
        <v>198</v>
      </c>
      <c r="S13" s="1" t="s">
        <v>199</v>
      </c>
      <c r="T13" s="1" t="s">
        <v>200</v>
      </c>
    </row>
    <row r="14" s="1" customFormat="1" spans="1:20">
      <c r="A14" s="3">
        <v>16756674179</v>
      </c>
      <c r="B14" s="1" t="s">
        <v>261</v>
      </c>
      <c r="C14" s="1" t="s">
        <v>274</v>
      </c>
      <c r="D14" s="1" t="s">
        <v>275</v>
      </c>
      <c r="E14" s="1" t="s">
        <v>276</v>
      </c>
      <c r="F14" s="1" t="s">
        <v>189</v>
      </c>
      <c r="G14" s="1" t="s">
        <v>190</v>
      </c>
      <c r="H14" s="1" t="s">
        <v>191</v>
      </c>
      <c r="I14" s="1" t="s">
        <v>277</v>
      </c>
      <c r="J14" s="1" t="s">
        <v>29</v>
      </c>
      <c r="K14" s="1" t="s">
        <v>278</v>
      </c>
      <c r="L14" s="1" t="s">
        <v>278</v>
      </c>
      <c r="M14" s="1" t="s">
        <v>207</v>
      </c>
      <c r="N14" s="1" t="s">
        <v>207</v>
      </c>
      <c r="O14" s="1" t="s">
        <v>192</v>
      </c>
      <c r="P14" s="1" t="s">
        <v>196</v>
      </c>
      <c r="Q14" s="1" t="s">
        <v>279</v>
      </c>
      <c r="R14" s="1" t="s">
        <v>198</v>
      </c>
      <c r="S14" s="1" t="s">
        <v>199</v>
      </c>
      <c r="T14" s="1" t="s">
        <v>200</v>
      </c>
    </row>
    <row r="15" s="1" customFormat="1" spans="1:20">
      <c r="A15" s="3">
        <v>16759465974</v>
      </c>
      <c r="B15" s="1" t="s">
        <v>280</v>
      </c>
      <c r="C15" s="1" t="s">
        <v>281</v>
      </c>
      <c r="D15" s="1" t="s">
        <v>282</v>
      </c>
      <c r="E15" s="1" t="s">
        <v>283</v>
      </c>
      <c r="F15" s="1" t="s">
        <v>189</v>
      </c>
      <c r="G15" s="1" t="s">
        <v>190</v>
      </c>
      <c r="H15" s="1" t="s">
        <v>191</v>
      </c>
      <c r="I15" s="1" t="s">
        <v>284</v>
      </c>
      <c r="J15" s="1" t="s">
        <v>29</v>
      </c>
      <c r="K15" s="1" t="s">
        <v>285</v>
      </c>
      <c r="L15" s="1" t="s">
        <v>285</v>
      </c>
      <c r="M15" s="1" t="s">
        <v>207</v>
      </c>
      <c r="N15" s="1" t="s">
        <v>207</v>
      </c>
      <c r="O15" s="1" t="s">
        <v>192</v>
      </c>
      <c r="P15" s="1" t="s">
        <v>196</v>
      </c>
      <c r="Q15" s="1" t="s">
        <v>286</v>
      </c>
      <c r="R15" s="1" t="s">
        <v>198</v>
      </c>
      <c r="S15" s="1" t="s">
        <v>199</v>
      </c>
      <c r="T15" s="1" t="s">
        <v>200</v>
      </c>
    </row>
    <row r="16" s="1" customFormat="1" spans="1:20">
      <c r="A16" s="3">
        <v>16768453321</v>
      </c>
      <c r="B16" s="1" t="s">
        <v>287</v>
      </c>
      <c r="C16" s="1" t="s">
        <v>288</v>
      </c>
      <c r="D16" s="1" t="s">
        <v>289</v>
      </c>
      <c r="E16" s="1" t="s">
        <v>290</v>
      </c>
      <c r="F16" s="1" t="s">
        <v>230</v>
      </c>
      <c r="G16" s="1" t="s">
        <v>190</v>
      </c>
      <c r="H16" s="1" t="s">
        <v>191</v>
      </c>
      <c r="I16" s="1" t="s">
        <v>291</v>
      </c>
      <c r="J16" s="1" t="s">
        <v>29</v>
      </c>
      <c r="K16" s="1" t="s">
        <v>292</v>
      </c>
      <c r="L16" s="1" t="s">
        <v>292</v>
      </c>
      <c r="M16" s="1" t="s">
        <v>207</v>
      </c>
      <c r="N16" s="1" t="s">
        <v>207</v>
      </c>
      <c r="O16" s="1" t="s">
        <v>192</v>
      </c>
      <c r="P16" s="1" t="s">
        <v>196</v>
      </c>
      <c r="Q16" s="1" t="s">
        <v>293</v>
      </c>
      <c r="R16" s="1" t="s">
        <v>198</v>
      </c>
      <c r="S16" s="1" t="s">
        <v>199</v>
      </c>
      <c r="T16" s="1" t="s">
        <v>200</v>
      </c>
    </row>
    <row r="17" s="1" customFormat="1" spans="1:20">
      <c r="A17" s="3">
        <v>16769026815</v>
      </c>
      <c r="B17" s="1" t="s">
        <v>230</v>
      </c>
      <c r="C17" s="1" t="s">
        <v>294</v>
      </c>
      <c r="D17" s="1" t="s">
        <v>295</v>
      </c>
      <c r="E17" s="1" t="s">
        <v>296</v>
      </c>
      <c r="F17" s="1" t="s">
        <v>189</v>
      </c>
      <c r="G17" s="1" t="s">
        <v>190</v>
      </c>
      <c r="H17" s="1" t="s">
        <v>191</v>
      </c>
      <c r="I17" s="1" t="s">
        <v>297</v>
      </c>
      <c r="J17" s="1" t="s">
        <v>29</v>
      </c>
      <c r="K17" s="1" t="s">
        <v>298</v>
      </c>
      <c r="L17" s="1" t="s">
        <v>298</v>
      </c>
      <c r="M17" s="1" t="s">
        <v>207</v>
      </c>
      <c r="N17" s="1" t="s">
        <v>207</v>
      </c>
      <c r="O17" s="1" t="s">
        <v>192</v>
      </c>
      <c r="P17" s="1" t="s">
        <v>196</v>
      </c>
      <c r="Q17" s="1" t="s">
        <v>299</v>
      </c>
      <c r="R17" s="1" t="s">
        <v>198</v>
      </c>
      <c r="S17" s="1" t="s">
        <v>199</v>
      </c>
      <c r="T17" s="1" t="s">
        <v>200</v>
      </c>
    </row>
    <row r="18" s="1" customFormat="1" spans="1:20">
      <c r="A18" s="3">
        <v>16769125929</v>
      </c>
      <c r="B18" s="1" t="s">
        <v>230</v>
      </c>
      <c r="C18" s="1" t="s">
        <v>300</v>
      </c>
      <c r="D18" s="1" t="s">
        <v>301</v>
      </c>
      <c r="E18" s="1" t="s">
        <v>302</v>
      </c>
      <c r="F18" s="1" t="s">
        <v>189</v>
      </c>
      <c r="G18" s="1" t="s">
        <v>190</v>
      </c>
      <c r="H18" s="1" t="s">
        <v>191</v>
      </c>
      <c r="I18" s="1" t="s">
        <v>303</v>
      </c>
      <c r="J18" s="1" t="s">
        <v>29</v>
      </c>
      <c r="K18" s="1" t="s">
        <v>304</v>
      </c>
      <c r="L18" s="1" t="s">
        <v>304</v>
      </c>
      <c r="M18" s="1" t="s">
        <v>207</v>
      </c>
      <c r="N18" s="1" t="s">
        <v>207</v>
      </c>
      <c r="O18" s="1" t="s">
        <v>192</v>
      </c>
      <c r="P18" s="1" t="s">
        <v>196</v>
      </c>
      <c r="Q18" s="1" t="s">
        <v>305</v>
      </c>
      <c r="R18" s="1" t="s">
        <v>198</v>
      </c>
      <c r="S18" s="1" t="s">
        <v>199</v>
      </c>
      <c r="T18" s="1" t="s">
        <v>200</v>
      </c>
    </row>
    <row r="19" s="1" customFormat="1" spans="1:20">
      <c r="A19" s="3">
        <v>16770531653</v>
      </c>
      <c r="B19" s="1" t="s">
        <v>230</v>
      </c>
      <c r="C19" s="1" t="s">
        <v>306</v>
      </c>
      <c r="D19" s="1" t="s">
        <v>307</v>
      </c>
      <c r="E19" s="1" t="s">
        <v>308</v>
      </c>
      <c r="F19" s="1" t="s">
        <v>189</v>
      </c>
      <c r="G19" s="1" t="s">
        <v>190</v>
      </c>
      <c r="H19" s="1" t="s">
        <v>191</v>
      </c>
      <c r="I19" s="1" t="s">
        <v>309</v>
      </c>
      <c r="J19" s="1" t="s">
        <v>29</v>
      </c>
      <c r="K19" s="1" t="s">
        <v>310</v>
      </c>
      <c r="L19" s="1" t="s">
        <v>310</v>
      </c>
      <c r="M19" s="1" t="s">
        <v>207</v>
      </c>
      <c r="N19" s="1" t="s">
        <v>207</v>
      </c>
      <c r="O19" s="1" t="s">
        <v>192</v>
      </c>
      <c r="P19" s="1" t="s">
        <v>196</v>
      </c>
      <c r="Q19" s="1" t="s">
        <v>311</v>
      </c>
      <c r="R19" s="1" t="s">
        <v>198</v>
      </c>
      <c r="S19" s="1" t="s">
        <v>199</v>
      </c>
      <c r="T19" s="1" t="s">
        <v>200</v>
      </c>
    </row>
    <row r="20" s="1" customFormat="1" spans="1:20">
      <c r="A20" s="3">
        <v>16776276393</v>
      </c>
      <c r="B20" s="1" t="s">
        <v>230</v>
      </c>
      <c r="C20" s="1" t="s">
        <v>312</v>
      </c>
      <c r="D20" s="1" t="s">
        <v>313</v>
      </c>
      <c r="E20" s="1" t="s">
        <v>314</v>
      </c>
      <c r="F20" s="1" t="s">
        <v>315</v>
      </c>
      <c r="G20" s="1" t="s">
        <v>190</v>
      </c>
      <c r="H20" s="1" t="s">
        <v>191</v>
      </c>
      <c r="I20" s="1" t="s">
        <v>316</v>
      </c>
      <c r="J20" s="1" t="s">
        <v>29</v>
      </c>
      <c r="K20" s="1" t="s">
        <v>317</v>
      </c>
      <c r="L20" s="1" t="s">
        <v>317</v>
      </c>
      <c r="M20" s="1" t="s">
        <v>207</v>
      </c>
      <c r="N20" s="1" t="s">
        <v>207</v>
      </c>
      <c r="O20" s="1" t="s">
        <v>192</v>
      </c>
      <c r="P20" s="1" t="s">
        <v>196</v>
      </c>
      <c r="Q20" s="1" t="s">
        <v>318</v>
      </c>
      <c r="R20" s="1" t="s">
        <v>198</v>
      </c>
      <c r="S20" s="1" t="s">
        <v>199</v>
      </c>
      <c r="T20" s="1" t="s">
        <v>200</v>
      </c>
    </row>
    <row r="21" s="1" customFormat="1" spans="1:20">
      <c r="A21" s="3">
        <v>16776322247</v>
      </c>
      <c r="B21" s="1" t="s">
        <v>230</v>
      </c>
      <c r="C21" s="1" t="s">
        <v>319</v>
      </c>
      <c r="D21" s="1" t="s">
        <v>320</v>
      </c>
      <c r="E21" s="1" t="s">
        <v>321</v>
      </c>
      <c r="F21" s="1" t="s">
        <v>189</v>
      </c>
      <c r="G21" s="1" t="s">
        <v>190</v>
      </c>
      <c r="H21" s="1" t="s">
        <v>191</v>
      </c>
      <c r="I21" s="1" t="s">
        <v>322</v>
      </c>
      <c r="J21" s="1" t="s">
        <v>29</v>
      </c>
      <c r="K21" s="1" t="s">
        <v>323</v>
      </c>
      <c r="L21" s="1" t="s">
        <v>323</v>
      </c>
      <c r="M21" s="1" t="s">
        <v>207</v>
      </c>
      <c r="N21" s="1" t="s">
        <v>207</v>
      </c>
      <c r="O21" s="1" t="s">
        <v>192</v>
      </c>
      <c r="P21" s="1" t="s">
        <v>196</v>
      </c>
      <c r="Q21" s="1" t="s">
        <v>324</v>
      </c>
      <c r="R21" s="1" t="s">
        <v>198</v>
      </c>
      <c r="S21" s="1" t="s">
        <v>199</v>
      </c>
      <c r="T21" s="1" t="s">
        <v>200</v>
      </c>
    </row>
    <row r="22" s="1" customFormat="1" spans="1:20">
      <c r="A22" s="3">
        <v>16776603993</v>
      </c>
      <c r="B22" s="1" t="s">
        <v>315</v>
      </c>
      <c r="C22" s="1" t="s">
        <v>325</v>
      </c>
      <c r="D22" s="1" t="s">
        <v>313</v>
      </c>
      <c r="E22" s="1" t="s">
        <v>326</v>
      </c>
      <c r="F22" s="1" t="s">
        <v>315</v>
      </c>
      <c r="G22" s="1" t="s">
        <v>190</v>
      </c>
      <c r="H22" s="1" t="s">
        <v>191</v>
      </c>
      <c r="I22" s="1" t="s">
        <v>327</v>
      </c>
      <c r="J22" s="1" t="s">
        <v>29</v>
      </c>
      <c r="K22" s="1" t="s">
        <v>317</v>
      </c>
      <c r="L22" s="1" t="s">
        <v>317</v>
      </c>
      <c r="M22" s="1" t="s">
        <v>207</v>
      </c>
      <c r="N22" s="1" t="s">
        <v>207</v>
      </c>
      <c r="O22" s="1" t="s">
        <v>192</v>
      </c>
      <c r="P22" s="1" t="s">
        <v>196</v>
      </c>
      <c r="Q22" s="1" t="s">
        <v>328</v>
      </c>
      <c r="R22" s="1" t="s">
        <v>198</v>
      </c>
      <c r="S22" s="1" t="s">
        <v>199</v>
      </c>
      <c r="T22" s="1" t="s">
        <v>200</v>
      </c>
    </row>
    <row r="23" s="1" customFormat="1" spans="1:20">
      <c r="A23" s="3">
        <v>16776664045</v>
      </c>
      <c r="B23" s="1" t="s">
        <v>315</v>
      </c>
      <c r="C23" s="1" t="s">
        <v>329</v>
      </c>
      <c r="D23" s="1" t="s">
        <v>330</v>
      </c>
      <c r="E23" s="1" t="s">
        <v>331</v>
      </c>
      <c r="F23" s="1" t="s">
        <v>315</v>
      </c>
      <c r="G23" s="1" t="s">
        <v>190</v>
      </c>
      <c r="H23" s="1" t="s">
        <v>191</v>
      </c>
      <c r="I23" s="1" t="s">
        <v>332</v>
      </c>
      <c r="J23" s="1" t="s">
        <v>29</v>
      </c>
      <c r="K23" s="1" t="s">
        <v>333</v>
      </c>
      <c r="L23" s="1" t="s">
        <v>333</v>
      </c>
      <c r="M23" s="1" t="s">
        <v>207</v>
      </c>
      <c r="N23" s="1" t="s">
        <v>207</v>
      </c>
      <c r="O23" s="1" t="s">
        <v>192</v>
      </c>
      <c r="P23" s="1" t="s">
        <v>196</v>
      </c>
      <c r="Q23" s="1" t="s">
        <v>334</v>
      </c>
      <c r="R23" s="1" t="s">
        <v>198</v>
      </c>
      <c r="S23" s="1" t="s">
        <v>199</v>
      </c>
      <c r="T23" s="1" t="s">
        <v>200</v>
      </c>
    </row>
    <row r="24" s="1" customFormat="1" spans="1:20">
      <c r="A24" s="3">
        <v>16776685375</v>
      </c>
      <c r="B24" s="1" t="s">
        <v>315</v>
      </c>
      <c r="C24" s="1" t="s">
        <v>335</v>
      </c>
      <c r="D24" s="1" t="s">
        <v>336</v>
      </c>
      <c r="E24" s="1" t="s">
        <v>337</v>
      </c>
      <c r="F24" s="1" t="s">
        <v>189</v>
      </c>
      <c r="G24" s="1" t="s">
        <v>190</v>
      </c>
      <c r="H24" s="1" t="s">
        <v>191</v>
      </c>
      <c r="I24" s="1" t="s">
        <v>338</v>
      </c>
      <c r="J24" s="1" t="s">
        <v>29</v>
      </c>
      <c r="K24" s="1" t="s">
        <v>339</v>
      </c>
      <c r="L24" s="1" t="s">
        <v>339</v>
      </c>
      <c r="M24" s="1" t="s">
        <v>207</v>
      </c>
      <c r="N24" s="1" t="s">
        <v>207</v>
      </c>
      <c r="O24" s="1" t="s">
        <v>192</v>
      </c>
      <c r="P24" s="1" t="s">
        <v>196</v>
      </c>
      <c r="Q24" s="1" t="s">
        <v>340</v>
      </c>
      <c r="R24" s="1" t="s">
        <v>198</v>
      </c>
      <c r="S24" s="1" t="s">
        <v>199</v>
      </c>
      <c r="T24" s="1" t="s">
        <v>200</v>
      </c>
    </row>
    <row r="25" s="1" customFormat="1" spans="1:20">
      <c r="A25" s="3">
        <v>16776828606</v>
      </c>
      <c r="B25" s="1" t="s">
        <v>315</v>
      </c>
      <c r="C25" s="1" t="s">
        <v>341</v>
      </c>
      <c r="D25" s="1" t="s">
        <v>289</v>
      </c>
      <c r="E25" s="1" t="s">
        <v>342</v>
      </c>
      <c r="F25" s="1" t="s">
        <v>189</v>
      </c>
      <c r="G25" s="1" t="s">
        <v>190</v>
      </c>
      <c r="H25" s="1" t="s">
        <v>191</v>
      </c>
      <c r="I25" s="1" t="s">
        <v>343</v>
      </c>
      <c r="J25" s="1" t="s">
        <v>29</v>
      </c>
      <c r="K25" s="1" t="s">
        <v>344</v>
      </c>
      <c r="L25" s="1" t="s">
        <v>344</v>
      </c>
      <c r="M25" s="1" t="s">
        <v>207</v>
      </c>
      <c r="N25" s="1" t="s">
        <v>207</v>
      </c>
      <c r="O25" s="1" t="s">
        <v>192</v>
      </c>
      <c r="P25" s="1" t="s">
        <v>196</v>
      </c>
      <c r="Q25" s="1" t="s">
        <v>345</v>
      </c>
      <c r="R25" s="1" t="s">
        <v>198</v>
      </c>
      <c r="S25" s="1" t="s">
        <v>199</v>
      </c>
      <c r="T25" s="1" t="s">
        <v>200</v>
      </c>
    </row>
    <row r="26" s="1" customFormat="1" spans="1:20">
      <c r="A26" s="3">
        <v>16776854831</v>
      </c>
      <c r="B26" s="1" t="s">
        <v>315</v>
      </c>
      <c r="C26" s="1" t="s">
        <v>346</v>
      </c>
      <c r="D26" s="1" t="s">
        <v>347</v>
      </c>
      <c r="E26" s="1" t="s">
        <v>348</v>
      </c>
      <c r="F26" s="1" t="s">
        <v>315</v>
      </c>
      <c r="G26" s="1" t="s">
        <v>190</v>
      </c>
      <c r="H26" s="1" t="s">
        <v>191</v>
      </c>
      <c r="I26" s="1" t="s">
        <v>349</v>
      </c>
      <c r="J26" s="1" t="s">
        <v>29</v>
      </c>
      <c r="K26" s="1" t="s">
        <v>350</v>
      </c>
      <c r="L26" s="1" t="s">
        <v>350</v>
      </c>
      <c r="M26" s="1" t="s">
        <v>207</v>
      </c>
      <c r="N26" s="1" t="s">
        <v>207</v>
      </c>
      <c r="O26" s="1" t="s">
        <v>192</v>
      </c>
      <c r="P26" s="1" t="s">
        <v>196</v>
      </c>
      <c r="Q26" s="1" t="s">
        <v>351</v>
      </c>
      <c r="R26" s="1" t="s">
        <v>198</v>
      </c>
      <c r="S26" s="1" t="s">
        <v>199</v>
      </c>
      <c r="T26" s="1" t="s">
        <v>200</v>
      </c>
    </row>
    <row r="27" s="1" customFormat="1" spans="1:20">
      <c r="A27" s="3">
        <v>16777837338</v>
      </c>
      <c r="B27" s="1" t="s">
        <v>315</v>
      </c>
      <c r="C27" s="1" t="s">
        <v>352</v>
      </c>
      <c r="D27" s="1" t="s">
        <v>353</v>
      </c>
      <c r="E27" s="1" t="s">
        <v>354</v>
      </c>
      <c r="F27" s="1" t="s">
        <v>315</v>
      </c>
      <c r="G27" s="1" t="s">
        <v>190</v>
      </c>
      <c r="H27" s="1" t="s">
        <v>191</v>
      </c>
      <c r="I27" s="1" t="s">
        <v>355</v>
      </c>
      <c r="J27" s="1" t="s">
        <v>29</v>
      </c>
      <c r="K27" s="1" t="s">
        <v>356</v>
      </c>
      <c r="L27" s="1" t="s">
        <v>356</v>
      </c>
      <c r="M27" s="1" t="s">
        <v>207</v>
      </c>
      <c r="N27" s="1" t="s">
        <v>207</v>
      </c>
      <c r="O27" s="1" t="s">
        <v>192</v>
      </c>
      <c r="P27" s="1" t="s">
        <v>196</v>
      </c>
      <c r="Q27" s="1" t="s">
        <v>357</v>
      </c>
      <c r="R27" s="1" t="s">
        <v>198</v>
      </c>
      <c r="S27" s="1" t="s">
        <v>199</v>
      </c>
      <c r="T27" s="1" t="s">
        <v>200</v>
      </c>
    </row>
    <row r="28" s="1" customFormat="1" spans="1:20">
      <c r="A28" s="3">
        <v>16778764020</v>
      </c>
      <c r="B28" s="1" t="s">
        <v>315</v>
      </c>
      <c r="C28" s="1" t="s">
        <v>358</v>
      </c>
      <c r="D28" s="1" t="s">
        <v>359</v>
      </c>
      <c r="E28" s="1" t="s">
        <v>360</v>
      </c>
      <c r="F28" s="1" t="s">
        <v>189</v>
      </c>
      <c r="G28" s="1" t="s">
        <v>190</v>
      </c>
      <c r="H28" s="1" t="s">
        <v>191</v>
      </c>
      <c r="I28" s="1" t="s">
        <v>361</v>
      </c>
      <c r="J28" s="1" t="s">
        <v>29</v>
      </c>
      <c r="K28" s="1" t="s">
        <v>362</v>
      </c>
      <c r="L28" s="1" t="s">
        <v>362</v>
      </c>
      <c r="M28" s="1" t="s">
        <v>207</v>
      </c>
      <c r="N28" s="1" t="s">
        <v>207</v>
      </c>
      <c r="O28" s="1" t="s">
        <v>192</v>
      </c>
      <c r="P28" s="1" t="s">
        <v>196</v>
      </c>
      <c r="Q28" s="1" t="s">
        <v>363</v>
      </c>
      <c r="R28" s="1" t="s">
        <v>198</v>
      </c>
      <c r="S28" s="1" t="s">
        <v>199</v>
      </c>
      <c r="T28" s="1" t="s">
        <v>200</v>
      </c>
    </row>
    <row r="29" s="1" customFormat="1" spans="1:20">
      <c r="A29" s="3">
        <v>16778884710</v>
      </c>
      <c r="B29" s="1" t="s">
        <v>315</v>
      </c>
      <c r="C29" s="1" t="s">
        <v>364</v>
      </c>
      <c r="D29" s="1" t="s">
        <v>320</v>
      </c>
      <c r="E29" s="1" t="s">
        <v>365</v>
      </c>
      <c r="F29" s="1" t="s">
        <v>189</v>
      </c>
      <c r="G29" s="1" t="s">
        <v>190</v>
      </c>
      <c r="H29" s="1" t="s">
        <v>191</v>
      </c>
      <c r="I29" s="1" t="s">
        <v>366</v>
      </c>
      <c r="J29" s="1" t="s">
        <v>29</v>
      </c>
      <c r="K29" s="1" t="s">
        <v>367</v>
      </c>
      <c r="L29" s="1" t="s">
        <v>367</v>
      </c>
      <c r="M29" s="1" t="s">
        <v>207</v>
      </c>
      <c r="N29" s="1" t="s">
        <v>207</v>
      </c>
      <c r="O29" s="1" t="s">
        <v>192</v>
      </c>
      <c r="P29" s="1" t="s">
        <v>196</v>
      </c>
      <c r="Q29" s="1" t="s">
        <v>368</v>
      </c>
      <c r="R29" s="1" t="s">
        <v>198</v>
      </c>
      <c r="S29" s="1" t="s">
        <v>199</v>
      </c>
      <c r="T29" s="1" t="s">
        <v>200</v>
      </c>
    </row>
    <row r="30" s="1" customFormat="1" spans="1:20">
      <c r="A30" s="3">
        <v>16779044162</v>
      </c>
      <c r="B30" s="1" t="s">
        <v>315</v>
      </c>
      <c r="C30" s="1" t="s">
        <v>369</v>
      </c>
      <c r="D30" s="1" t="s">
        <v>263</v>
      </c>
      <c r="E30" s="1" t="s">
        <v>370</v>
      </c>
      <c r="F30" s="1" t="s">
        <v>189</v>
      </c>
      <c r="G30" s="1" t="s">
        <v>190</v>
      </c>
      <c r="H30" s="1" t="s">
        <v>191</v>
      </c>
      <c r="I30" s="1" t="s">
        <v>371</v>
      </c>
      <c r="J30" s="1" t="s">
        <v>29</v>
      </c>
      <c r="K30" s="1" t="s">
        <v>372</v>
      </c>
      <c r="L30" s="1" t="s">
        <v>372</v>
      </c>
      <c r="M30" s="1" t="s">
        <v>207</v>
      </c>
      <c r="N30" s="1" t="s">
        <v>207</v>
      </c>
      <c r="O30" s="1" t="s">
        <v>192</v>
      </c>
      <c r="P30" s="1" t="s">
        <v>196</v>
      </c>
      <c r="Q30" s="1" t="s">
        <v>373</v>
      </c>
      <c r="R30" s="1" t="s">
        <v>198</v>
      </c>
      <c r="S30" s="1" t="s">
        <v>199</v>
      </c>
      <c r="T30" s="1" t="s">
        <v>200</v>
      </c>
    </row>
    <row r="31" s="1" customFormat="1" spans="1:20">
      <c r="A31" s="3">
        <v>16783987031</v>
      </c>
      <c r="B31" s="1" t="s">
        <v>315</v>
      </c>
      <c r="C31" s="1" t="s">
        <v>374</v>
      </c>
      <c r="D31" s="1" t="s">
        <v>375</v>
      </c>
      <c r="E31" s="1" t="s">
        <v>376</v>
      </c>
      <c r="F31" s="1" t="s">
        <v>189</v>
      </c>
      <c r="G31" s="1" t="s">
        <v>190</v>
      </c>
      <c r="H31" s="1" t="s">
        <v>191</v>
      </c>
      <c r="I31" s="1" t="s">
        <v>377</v>
      </c>
      <c r="J31" s="1" t="s">
        <v>29</v>
      </c>
      <c r="K31" s="1" t="s">
        <v>378</v>
      </c>
      <c r="L31" s="1" t="s">
        <v>378</v>
      </c>
      <c r="M31" s="1" t="s">
        <v>207</v>
      </c>
      <c r="N31" s="1" t="s">
        <v>207</v>
      </c>
      <c r="O31" s="1" t="s">
        <v>192</v>
      </c>
      <c r="P31" s="1" t="s">
        <v>196</v>
      </c>
      <c r="Q31" s="1" t="s">
        <v>379</v>
      </c>
      <c r="R31" s="1" t="s">
        <v>198</v>
      </c>
      <c r="S31" s="1" t="s">
        <v>199</v>
      </c>
      <c r="T31" s="1" t="s">
        <v>200</v>
      </c>
    </row>
    <row r="32" s="1" customFormat="1" spans="1:20">
      <c r="A32" s="3">
        <v>16784039460</v>
      </c>
      <c r="B32" s="1" t="s">
        <v>315</v>
      </c>
      <c r="C32" s="1" t="s">
        <v>380</v>
      </c>
      <c r="D32" s="1" t="s">
        <v>263</v>
      </c>
      <c r="E32" s="1" t="s">
        <v>381</v>
      </c>
      <c r="F32" s="1" t="s">
        <v>315</v>
      </c>
      <c r="G32" s="1" t="s">
        <v>190</v>
      </c>
      <c r="H32" s="1" t="s">
        <v>191</v>
      </c>
      <c r="I32" s="1" t="s">
        <v>382</v>
      </c>
      <c r="J32" s="1" t="s">
        <v>29</v>
      </c>
      <c r="K32" s="1" t="s">
        <v>383</v>
      </c>
      <c r="L32" s="1" t="s">
        <v>383</v>
      </c>
      <c r="M32" s="1" t="s">
        <v>207</v>
      </c>
      <c r="N32" s="1" t="s">
        <v>207</v>
      </c>
      <c r="O32" s="1" t="s">
        <v>192</v>
      </c>
      <c r="P32" s="1" t="s">
        <v>196</v>
      </c>
      <c r="Q32" s="1" t="s">
        <v>384</v>
      </c>
      <c r="R32" s="1" t="s">
        <v>198</v>
      </c>
      <c r="S32" s="1" t="s">
        <v>199</v>
      </c>
      <c r="T32" s="1" t="s">
        <v>200</v>
      </c>
    </row>
    <row r="33" s="1" customFormat="1" spans="1:20">
      <c r="A33" s="3">
        <v>16784700555</v>
      </c>
      <c r="B33" s="1" t="s">
        <v>315</v>
      </c>
      <c r="C33" s="1" t="s">
        <v>385</v>
      </c>
      <c r="D33" s="1" t="s">
        <v>386</v>
      </c>
      <c r="E33" s="1" t="s">
        <v>387</v>
      </c>
      <c r="F33" s="1" t="s">
        <v>189</v>
      </c>
      <c r="G33" s="1" t="s">
        <v>190</v>
      </c>
      <c r="H33" s="1" t="s">
        <v>191</v>
      </c>
      <c r="I33" s="1" t="s">
        <v>388</v>
      </c>
      <c r="J33" s="1" t="s">
        <v>29</v>
      </c>
      <c r="K33" s="1" t="s">
        <v>389</v>
      </c>
      <c r="L33" s="1" t="s">
        <v>389</v>
      </c>
      <c r="M33" s="1" t="s">
        <v>207</v>
      </c>
      <c r="N33" s="1" t="s">
        <v>207</v>
      </c>
      <c r="O33" s="1" t="s">
        <v>192</v>
      </c>
      <c r="P33" s="1" t="s">
        <v>196</v>
      </c>
      <c r="Q33" s="1" t="s">
        <v>390</v>
      </c>
      <c r="R33" s="1" t="s">
        <v>198</v>
      </c>
      <c r="S33" s="1" t="s">
        <v>199</v>
      </c>
      <c r="T33" s="1" t="s">
        <v>200</v>
      </c>
    </row>
    <row r="34" s="1" customFormat="1" spans="1:20">
      <c r="A34" s="3">
        <v>16785018903</v>
      </c>
      <c r="B34" s="1" t="s">
        <v>189</v>
      </c>
      <c r="C34" s="1" t="s">
        <v>391</v>
      </c>
      <c r="D34" s="1" t="s">
        <v>392</v>
      </c>
      <c r="E34" s="1" t="s">
        <v>393</v>
      </c>
      <c r="F34" s="1" t="s">
        <v>189</v>
      </c>
      <c r="G34" s="1" t="s">
        <v>190</v>
      </c>
      <c r="H34" s="1" t="s">
        <v>191</v>
      </c>
      <c r="I34" s="1" t="s">
        <v>394</v>
      </c>
      <c r="J34" s="1" t="s">
        <v>29</v>
      </c>
      <c r="K34" s="1" t="s">
        <v>395</v>
      </c>
      <c r="L34" s="1" t="s">
        <v>395</v>
      </c>
      <c r="M34" s="1" t="s">
        <v>207</v>
      </c>
      <c r="N34" s="1" t="s">
        <v>207</v>
      </c>
      <c r="O34" s="1" t="s">
        <v>192</v>
      </c>
      <c r="P34" s="1" t="s">
        <v>196</v>
      </c>
      <c r="Q34" s="1" t="s">
        <v>396</v>
      </c>
      <c r="R34" s="1" t="s">
        <v>198</v>
      </c>
      <c r="S34" s="1" t="s">
        <v>199</v>
      </c>
      <c r="T34" s="1" t="s">
        <v>200</v>
      </c>
    </row>
    <row r="35" s="1" customFormat="1" spans="1:20">
      <c r="A35" s="3">
        <v>16785194965</v>
      </c>
      <c r="B35" s="1" t="s">
        <v>189</v>
      </c>
      <c r="C35" s="1" t="s">
        <v>397</v>
      </c>
      <c r="D35" s="1" t="s">
        <v>398</v>
      </c>
      <c r="E35" s="1" t="s">
        <v>399</v>
      </c>
      <c r="F35" s="1" t="s">
        <v>189</v>
      </c>
      <c r="G35" s="1" t="s">
        <v>190</v>
      </c>
      <c r="H35" s="1" t="s">
        <v>191</v>
      </c>
      <c r="I35" s="1" t="s">
        <v>400</v>
      </c>
      <c r="J35" s="1" t="s">
        <v>29</v>
      </c>
      <c r="K35" s="1" t="s">
        <v>401</v>
      </c>
      <c r="L35" s="1" t="s">
        <v>401</v>
      </c>
      <c r="M35" s="1" t="s">
        <v>207</v>
      </c>
      <c r="N35" s="1" t="s">
        <v>207</v>
      </c>
      <c r="O35" s="1" t="s">
        <v>192</v>
      </c>
      <c r="P35" s="1" t="s">
        <v>196</v>
      </c>
      <c r="Q35" s="1" t="s">
        <v>402</v>
      </c>
      <c r="R35" s="1" t="s">
        <v>198</v>
      </c>
      <c r="S35" s="1" t="s">
        <v>199</v>
      </c>
      <c r="T35" s="1" t="s">
        <v>200</v>
      </c>
    </row>
    <row r="36" s="1" customFormat="1" spans="1:20">
      <c r="A36" s="3">
        <v>16786383838</v>
      </c>
      <c r="B36" s="1" t="s">
        <v>189</v>
      </c>
      <c r="C36" s="1" t="s">
        <v>403</v>
      </c>
      <c r="D36" s="1" t="s">
        <v>404</v>
      </c>
      <c r="E36" s="1" t="s">
        <v>405</v>
      </c>
      <c r="F36" s="1" t="s">
        <v>189</v>
      </c>
      <c r="G36" s="1" t="s">
        <v>190</v>
      </c>
      <c r="H36" s="1" t="s">
        <v>191</v>
      </c>
      <c r="I36" s="1" t="s">
        <v>406</v>
      </c>
      <c r="J36" s="1" t="s">
        <v>29</v>
      </c>
      <c r="K36" s="1" t="s">
        <v>407</v>
      </c>
      <c r="L36" s="1" t="s">
        <v>407</v>
      </c>
      <c r="M36" s="1" t="s">
        <v>207</v>
      </c>
      <c r="N36" s="1" t="s">
        <v>207</v>
      </c>
      <c r="O36" s="1" t="s">
        <v>192</v>
      </c>
      <c r="P36" s="1" t="s">
        <v>196</v>
      </c>
      <c r="Q36" s="1" t="s">
        <v>408</v>
      </c>
      <c r="R36" s="1" t="s">
        <v>198</v>
      </c>
      <c r="S36" s="1" t="s">
        <v>199</v>
      </c>
      <c r="T36" s="1" t="s">
        <v>200</v>
      </c>
    </row>
    <row r="37" s="1" customFormat="1" spans="1:20">
      <c r="A37" s="3">
        <v>16786529176</v>
      </c>
      <c r="B37" s="1" t="s">
        <v>189</v>
      </c>
      <c r="C37" s="1" t="s">
        <v>409</v>
      </c>
      <c r="D37" s="1" t="s">
        <v>410</v>
      </c>
      <c r="E37" s="1" t="s">
        <v>411</v>
      </c>
      <c r="F37" s="1" t="s">
        <v>189</v>
      </c>
      <c r="G37" s="1" t="s">
        <v>190</v>
      </c>
      <c r="H37" s="1" t="s">
        <v>191</v>
      </c>
      <c r="I37" s="1" t="s">
        <v>412</v>
      </c>
      <c r="J37" s="1" t="s">
        <v>29</v>
      </c>
      <c r="K37" s="1" t="s">
        <v>413</v>
      </c>
      <c r="L37" s="1" t="s">
        <v>413</v>
      </c>
      <c r="M37" s="1" t="s">
        <v>207</v>
      </c>
      <c r="N37" s="1" t="s">
        <v>207</v>
      </c>
      <c r="O37" s="1" t="s">
        <v>192</v>
      </c>
      <c r="P37" s="1" t="s">
        <v>196</v>
      </c>
      <c r="Q37" s="1" t="s">
        <v>414</v>
      </c>
      <c r="R37" s="1" t="s">
        <v>198</v>
      </c>
      <c r="S37" s="1" t="s">
        <v>199</v>
      </c>
      <c r="T37" s="1" t="s">
        <v>200</v>
      </c>
    </row>
    <row r="38" s="1" customFormat="1" spans="1:20">
      <c r="A38" s="3">
        <v>16786676129</v>
      </c>
      <c r="B38" s="1" t="s">
        <v>189</v>
      </c>
      <c r="C38" s="1" t="s">
        <v>415</v>
      </c>
      <c r="D38" s="1" t="s">
        <v>416</v>
      </c>
      <c r="E38" s="1" t="s">
        <v>417</v>
      </c>
      <c r="F38" s="1" t="s">
        <v>189</v>
      </c>
      <c r="G38" s="1" t="s">
        <v>190</v>
      </c>
      <c r="H38" s="1" t="s">
        <v>191</v>
      </c>
      <c r="I38" s="1" t="s">
        <v>418</v>
      </c>
      <c r="J38" s="1" t="s">
        <v>29</v>
      </c>
      <c r="K38" s="1" t="s">
        <v>419</v>
      </c>
      <c r="L38" s="1" t="s">
        <v>419</v>
      </c>
      <c r="M38" s="1" t="s">
        <v>207</v>
      </c>
      <c r="N38" s="1" t="s">
        <v>207</v>
      </c>
      <c r="O38" s="1" t="s">
        <v>192</v>
      </c>
      <c r="P38" s="1" t="s">
        <v>196</v>
      </c>
      <c r="Q38" s="1" t="s">
        <v>420</v>
      </c>
      <c r="R38" s="1" t="s">
        <v>198</v>
      </c>
      <c r="S38" s="1" t="s">
        <v>199</v>
      </c>
      <c r="T38" s="1" t="s">
        <v>200</v>
      </c>
    </row>
    <row r="39" s="1" customFormat="1" spans="1:20">
      <c r="A39" s="3">
        <v>16786819584</v>
      </c>
      <c r="B39" s="1" t="s">
        <v>189</v>
      </c>
      <c r="C39" s="1" t="s">
        <v>421</v>
      </c>
      <c r="D39" s="1" t="s">
        <v>422</v>
      </c>
      <c r="E39" s="1" t="s">
        <v>423</v>
      </c>
      <c r="F39" s="1" t="s">
        <v>189</v>
      </c>
      <c r="G39" s="1" t="s">
        <v>190</v>
      </c>
      <c r="H39" s="1" t="s">
        <v>191</v>
      </c>
      <c r="I39" s="1" t="s">
        <v>424</v>
      </c>
      <c r="J39" s="1" t="s">
        <v>29</v>
      </c>
      <c r="K39" s="1" t="s">
        <v>425</v>
      </c>
      <c r="L39" s="1" t="s">
        <v>425</v>
      </c>
      <c r="M39" s="1" t="s">
        <v>207</v>
      </c>
      <c r="N39" s="1" t="s">
        <v>207</v>
      </c>
      <c r="O39" s="1" t="s">
        <v>192</v>
      </c>
      <c r="P39" s="1" t="s">
        <v>196</v>
      </c>
      <c r="Q39" s="1" t="s">
        <v>426</v>
      </c>
      <c r="R39" s="1" t="s">
        <v>198</v>
      </c>
      <c r="S39" s="1" t="s">
        <v>199</v>
      </c>
      <c r="T39" s="1" t="s">
        <v>200</v>
      </c>
    </row>
    <row r="40" s="1" customFormat="1" spans="1:20">
      <c r="A40" s="3">
        <v>16786900059</v>
      </c>
      <c r="B40" s="1" t="s">
        <v>189</v>
      </c>
      <c r="C40" s="1" t="s">
        <v>427</v>
      </c>
      <c r="D40" s="1" t="s">
        <v>410</v>
      </c>
      <c r="E40" s="1" t="s">
        <v>428</v>
      </c>
      <c r="F40" s="1" t="s">
        <v>189</v>
      </c>
      <c r="G40" s="1" t="s">
        <v>190</v>
      </c>
      <c r="H40" s="1" t="s">
        <v>191</v>
      </c>
      <c r="I40" s="1" t="s">
        <v>412</v>
      </c>
      <c r="J40" s="1" t="s">
        <v>29</v>
      </c>
      <c r="K40" s="1" t="s">
        <v>413</v>
      </c>
      <c r="L40" s="1" t="s">
        <v>413</v>
      </c>
      <c r="M40" s="1" t="s">
        <v>207</v>
      </c>
      <c r="N40" s="1" t="s">
        <v>207</v>
      </c>
      <c r="O40" s="1" t="s">
        <v>192</v>
      </c>
      <c r="P40" s="1" t="s">
        <v>196</v>
      </c>
      <c r="Q40" s="1" t="s">
        <v>429</v>
      </c>
      <c r="R40" s="1" t="s">
        <v>198</v>
      </c>
      <c r="S40" s="1" t="s">
        <v>199</v>
      </c>
      <c r="T40" s="1" t="s">
        <v>200</v>
      </c>
    </row>
    <row r="41" s="1" customFormat="1" spans="1:20">
      <c r="A41" s="3">
        <v>16787185737</v>
      </c>
      <c r="B41" s="1" t="s">
        <v>189</v>
      </c>
      <c r="C41" s="1" t="s">
        <v>430</v>
      </c>
      <c r="D41" s="1" t="s">
        <v>431</v>
      </c>
      <c r="E41" s="1" t="s">
        <v>432</v>
      </c>
      <c r="F41" s="1" t="s">
        <v>189</v>
      </c>
      <c r="G41" s="1" t="s">
        <v>190</v>
      </c>
      <c r="H41" s="1" t="s">
        <v>191</v>
      </c>
      <c r="I41" s="1" t="s">
        <v>433</v>
      </c>
      <c r="J41" s="1" t="s">
        <v>29</v>
      </c>
      <c r="K41" s="1" t="s">
        <v>389</v>
      </c>
      <c r="L41" s="1" t="s">
        <v>389</v>
      </c>
      <c r="M41" s="1" t="s">
        <v>207</v>
      </c>
      <c r="N41" s="1" t="s">
        <v>207</v>
      </c>
      <c r="O41" s="1" t="s">
        <v>192</v>
      </c>
      <c r="P41" s="1" t="s">
        <v>196</v>
      </c>
      <c r="Q41" s="1" t="s">
        <v>434</v>
      </c>
      <c r="R41" s="1" t="s">
        <v>198</v>
      </c>
      <c r="S41" s="1" t="s">
        <v>199</v>
      </c>
      <c r="T41" s="1" t="s">
        <v>200</v>
      </c>
    </row>
    <row r="42" s="1" customFormat="1" spans="1:20">
      <c r="A42" s="3">
        <v>16787210062</v>
      </c>
      <c r="B42" s="1" t="s">
        <v>189</v>
      </c>
      <c r="C42" s="1" t="s">
        <v>435</v>
      </c>
      <c r="D42" s="1" t="s">
        <v>436</v>
      </c>
      <c r="E42" s="1" t="s">
        <v>437</v>
      </c>
      <c r="F42" s="1" t="s">
        <v>189</v>
      </c>
      <c r="G42" s="1" t="s">
        <v>190</v>
      </c>
      <c r="H42" s="1" t="s">
        <v>191</v>
      </c>
      <c r="I42" s="1" t="s">
        <v>438</v>
      </c>
      <c r="J42" s="1" t="s">
        <v>29</v>
      </c>
      <c r="K42" s="1" t="s">
        <v>439</v>
      </c>
      <c r="L42" s="1" t="s">
        <v>439</v>
      </c>
      <c r="M42" s="1" t="s">
        <v>207</v>
      </c>
      <c r="N42" s="1" t="s">
        <v>207</v>
      </c>
      <c r="O42" s="1" t="s">
        <v>192</v>
      </c>
      <c r="P42" s="1" t="s">
        <v>196</v>
      </c>
      <c r="Q42" s="1" t="s">
        <v>440</v>
      </c>
      <c r="R42" s="1" t="s">
        <v>198</v>
      </c>
      <c r="S42" s="1" t="s">
        <v>199</v>
      </c>
      <c r="T42" s="1" t="s">
        <v>200</v>
      </c>
    </row>
    <row r="43" s="1" customFormat="1" spans="1:20">
      <c r="A43" s="3">
        <v>16787313012</v>
      </c>
      <c r="B43" s="1" t="s">
        <v>189</v>
      </c>
      <c r="C43" s="1" t="s">
        <v>441</v>
      </c>
      <c r="D43" s="1" t="s">
        <v>410</v>
      </c>
      <c r="E43" s="1" t="s">
        <v>442</v>
      </c>
      <c r="F43" s="1" t="s">
        <v>189</v>
      </c>
      <c r="G43" s="1" t="s">
        <v>190</v>
      </c>
      <c r="H43" s="1" t="s">
        <v>191</v>
      </c>
      <c r="I43" s="1" t="s">
        <v>412</v>
      </c>
      <c r="J43" s="1" t="s">
        <v>29</v>
      </c>
      <c r="K43" s="1" t="s">
        <v>413</v>
      </c>
      <c r="L43" s="1" t="s">
        <v>413</v>
      </c>
      <c r="M43" s="1" t="s">
        <v>207</v>
      </c>
      <c r="N43" s="1" t="s">
        <v>207</v>
      </c>
      <c r="O43" s="1" t="s">
        <v>192</v>
      </c>
      <c r="P43" s="1" t="s">
        <v>196</v>
      </c>
      <c r="Q43" s="1" t="s">
        <v>443</v>
      </c>
      <c r="R43" s="1" t="s">
        <v>198</v>
      </c>
      <c r="S43" s="1" t="s">
        <v>199</v>
      </c>
      <c r="T43" s="1" t="s">
        <v>200</v>
      </c>
    </row>
    <row r="44" s="1" customFormat="1" spans="1:20">
      <c r="A44" s="3">
        <v>16787688341</v>
      </c>
      <c r="B44" s="1" t="s">
        <v>189</v>
      </c>
      <c r="C44" s="1" t="s">
        <v>444</v>
      </c>
      <c r="D44" s="1" t="s">
        <v>445</v>
      </c>
      <c r="E44" s="1" t="s">
        <v>446</v>
      </c>
      <c r="F44" s="1" t="s">
        <v>189</v>
      </c>
      <c r="G44" s="1" t="s">
        <v>190</v>
      </c>
      <c r="H44" s="1" t="s">
        <v>191</v>
      </c>
      <c r="I44" s="1" t="s">
        <v>447</v>
      </c>
      <c r="J44" s="1" t="s">
        <v>29</v>
      </c>
      <c r="K44" s="1" t="s">
        <v>448</v>
      </c>
      <c r="L44" s="1" t="s">
        <v>448</v>
      </c>
      <c r="M44" s="1" t="s">
        <v>207</v>
      </c>
      <c r="N44" s="1" t="s">
        <v>207</v>
      </c>
      <c r="O44" s="1" t="s">
        <v>192</v>
      </c>
      <c r="P44" s="1" t="s">
        <v>196</v>
      </c>
      <c r="Q44" s="1" t="s">
        <v>449</v>
      </c>
      <c r="R44" s="1" t="s">
        <v>198</v>
      </c>
      <c r="S44" s="1" t="s">
        <v>199</v>
      </c>
      <c r="T44" s="1" t="s">
        <v>200</v>
      </c>
    </row>
    <row r="45" s="1" customFormat="1" spans="1:20">
      <c r="A45" s="3">
        <v>16787728190</v>
      </c>
      <c r="B45" s="1" t="s">
        <v>189</v>
      </c>
      <c r="C45" s="1" t="s">
        <v>450</v>
      </c>
      <c r="D45" s="1" t="s">
        <v>422</v>
      </c>
      <c r="E45" s="1" t="s">
        <v>451</v>
      </c>
      <c r="F45" s="1" t="s">
        <v>189</v>
      </c>
      <c r="G45" s="1" t="s">
        <v>190</v>
      </c>
      <c r="H45" s="1" t="s">
        <v>191</v>
      </c>
      <c r="I45" s="1" t="s">
        <v>424</v>
      </c>
      <c r="J45" s="1" t="s">
        <v>29</v>
      </c>
      <c r="K45" s="1" t="s">
        <v>425</v>
      </c>
      <c r="L45" s="1" t="s">
        <v>425</v>
      </c>
      <c r="M45" s="1" t="s">
        <v>207</v>
      </c>
      <c r="N45" s="1" t="s">
        <v>207</v>
      </c>
      <c r="O45" s="1" t="s">
        <v>192</v>
      </c>
      <c r="P45" s="1" t="s">
        <v>196</v>
      </c>
      <c r="Q45" s="1" t="s">
        <v>452</v>
      </c>
      <c r="R45" s="1" t="s">
        <v>198</v>
      </c>
      <c r="S45" s="1" t="s">
        <v>199</v>
      </c>
      <c r="T45" s="1" t="s">
        <v>200</v>
      </c>
    </row>
    <row r="46" s="1" customFormat="1" spans="1:20">
      <c r="A46" s="3">
        <v>16788265943</v>
      </c>
      <c r="B46" s="1" t="s">
        <v>189</v>
      </c>
      <c r="C46" s="1" t="s">
        <v>453</v>
      </c>
      <c r="D46" s="1" t="s">
        <v>454</v>
      </c>
      <c r="E46" s="1" t="s">
        <v>455</v>
      </c>
      <c r="F46" s="1" t="s">
        <v>189</v>
      </c>
      <c r="G46" s="1" t="s">
        <v>190</v>
      </c>
      <c r="H46" s="1" t="s">
        <v>191</v>
      </c>
      <c r="I46" s="1" t="s">
        <v>456</v>
      </c>
      <c r="J46" s="1" t="s">
        <v>29</v>
      </c>
      <c r="K46" s="1" t="s">
        <v>457</v>
      </c>
      <c r="L46" s="1" t="s">
        <v>457</v>
      </c>
      <c r="M46" s="1" t="s">
        <v>207</v>
      </c>
      <c r="N46" s="1" t="s">
        <v>207</v>
      </c>
      <c r="O46" s="1" t="s">
        <v>192</v>
      </c>
      <c r="P46" s="1" t="s">
        <v>196</v>
      </c>
      <c r="Q46" s="1" t="s">
        <v>458</v>
      </c>
      <c r="R46" s="1" t="s">
        <v>198</v>
      </c>
      <c r="S46" s="1" t="s">
        <v>199</v>
      </c>
      <c r="T46" s="1" t="s">
        <v>200</v>
      </c>
    </row>
    <row r="47" s="1" customFormat="1" spans="1:20">
      <c r="A47" s="3">
        <v>16788335086</v>
      </c>
      <c r="B47" s="1" t="s">
        <v>189</v>
      </c>
      <c r="C47" s="1" t="s">
        <v>459</v>
      </c>
      <c r="D47" s="1" t="s">
        <v>460</v>
      </c>
      <c r="E47" s="1" t="s">
        <v>461</v>
      </c>
      <c r="F47" s="1" t="s">
        <v>189</v>
      </c>
      <c r="G47" s="1" t="s">
        <v>190</v>
      </c>
      <c r="H47" s="1" t="s">
        <v>191</v>
      </c>
      <c r="I47" s="1" t="s">
        <v>462</v>
      </c>
      <c r="J47" s="1" t="s">
        <v>29</v>
      </c>
      <c r="K47" s="1" t="s">
        <v>463</v>
      </c>
      <c r="L47" s="1" t="s">
        <v>463</v>
      </c>
      <c r="M47" s="1" t="s">
        <v>207</v>
      </c>
      <c r="N47" s="1" t="s">
        <v>207</v>
      </c>
      <c r="O47" s="1" t="s">
        <v>192</v>
      </c>
      <c r="P47" s="1" t="s">
        <v>196</v>
      </c>
      <c r="Q47" s="1" t="s">
        <v>464</v>
      </c>
      <c r="R47" s="1" t="s">
        <v>198</v>
      </c>
      <c r="S47" s="1" t="s">
        <v>199</v>
      </c>
      <c r="T47" s="1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2021-11-17T02:38:28Z</dcterms:created>
  <dcterms:modified xsi:type="dcterms:W3CDTF">2021-11-17T03:07:21Z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102D165972B446DD8983499F9CA86570</vt:lpwstr>
  </property>
  <property fmtid="{D5CDD505-2E9C-101B-9397-08002B2CF9AE}" pid="3" name="KSOProductBuildVer">
    <vt:lpwstr>2052-11.1.0.11045</vt:lpwstr>
  </property>
</Properties>
</file>