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<sst xmlns="http://schemas.openxmlformats.org/spreadsheetml/2006/main" count="429" uniqueCount="158">
  <si>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</si>
  <si>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</si>
  <si>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</si>
  <si>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</si>
  <si>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</si>
  <si>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</si>
  <si>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</si>
  <si>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</si>
  <si>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</si>
  <si>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</si>
  <si>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</si>
  <si>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</si>
  <si>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</si>
  <si>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</si>
  <si>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</si>
  <si>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</si>
  <si>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</si>
  <si>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</si>
  <si>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</si>
  <si>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</si>
  <si>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</si>
  <si>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</si>
  <si>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</si>
  <si>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</si>
  <si>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</si>
  <si>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</si>
  <si>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</si>
  <si>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[佛山]佛山罗浮宫索菲特酒店(51598598)</t>
  </si>
  <si>
    <t>豪华现代风格双床房&lt;双人入住&gt;&lt;内宾&gt;&lt;预付&gt;&lt;双早&gt;</t>
  </si>
  <si>
    <t>CNY</t>
  </si>
  <si>
    <t>彭任超,刘益之</t>
  </si>
  <si>
    <t>CA11323211117CNY</t>
  </si>
  <si>
    <t>未提现</t>
  </si>
  <si>
    <t>携程开票</t>
  </si>
  <si>
    <t>[长沙]长沙会展诺富特酒店(78982378)</t>
  </si>
  <si>
    <t>高级双床房&lt;双人入住&gt;&lt;内宾&gt;&lt;预付&gt;&lt;双早&gt;</t>
  </si>
  <si>
    <t>张青</t>
  </si>
  <si>
    <t>[潍坊]格林豪泰快捷酒店(潍坊北王佳乐家店)(70406215)</t>
  </si>
  <si>
    <t>高级双床房&lt;内宾&gt;&lt;双人入住&gt;&lt;预付&gt;&lt;无早&gt;</t>
  </si>
  <si>
    <t>徐国强</t>
  </si>
  <si>
    <t>[上海]锦江之星(上海漕河泾星中路地铁站店)(66072634)</t>
  </si>
  <si>
    <t>双人房A&lt;双人入住&gt;&lt;内宾&gt;&lt;预付&gt;&lt;无早&gt;</t>
  </si>
  <si>
    <t>聂春</t>
  </si>
  <si>
    <t>[北京]喆啡酒店(北京中关村人民大学地铁站店)(64223441)</t>
  </si>
  <si>
    <t>啡凡豪华大床房&lt;内宾&gt;&lt;双人入住&gt;&lt;预付&gt;&lt;无早&gt;</t>
  </si>
  <si>
    <t>杨茗</t>
  </si>
  <si>
    <t>[上海]锦江之星风尚(上海浦东金融学院曹路镇政府店)(73271158)</t>
  </si>
  <si>
    <t>标准房A&lt;双人入住&gt;&lt;内宾&gt;&lt;预付&gt;&lt;无早&gt;</t>
  </si>
  <si>
    <t>周恒弢</t>
  </si>
  <si>
    <t>[安顺]安顺豪生温泉度假酒店(80625373)</t>
  </si>
  <si>
    <t>别院大床房&lt;双人入住&gt;&lt;中宾&gt;&lt;日历房套餐高价值&gt;&lt;双早&gt;&lt;新酒店礼盒&gt;</t>
  </si>
  <si>
    <t>肖思伟</t>
  </si>
  <si>
    <t>[南京]锦江之星品尚(南京葛塘地铁站美利广场店)(66013429)</t>
  </si>
  <si>
    <t>零压商务房B&lt;双人入住&gt;&lt;内宾&gt;&lt;预付&gt;&lt;无早&gt;</t>
  </si>
  <si>
    <t>贾林杰</t>
  </si>
  <si>
    <t>邓伟杰</t>
  </si>
  <si>
    <t>[贵阳]兰欧酒店(贵阳北京西路世纪城店)(76233537)</t>
  </si>
  <si>
    <t>兰欧行政智能大床房&lt;双人入住&gt;&lt;内宾&gt;&lt;预付&gt;&lt;双早&gt;</t>
  </si>
  <si>
    <t>刘星雨</t>
  </si>
  <si>
    <t>[吴川]吴川鼎龙湾海洋主题公寓(71988433)</t>
  </si>
  <si>
    <t>180度全海景双床房&lt;双人入住&gt;&lt;内宾&gt;&lt;预付&gt;&lt;双早&gt;</t>
  </si>
  <si>
    <t>张钦志</t>
  </si>
  <si>
    <t>[梅州]梅州麓湖山酒店(62500328)</t>
  </si>
  <si>
    <t>豪华大床房&lt;大床&gt;&lt;特惠专享&gt;&lt;双人入住&gt;&lt;无早&gt;</t>
  </si>
  <si>
    <t>何森宏</t>
  </si>
  <si>
    <t>[上海]上海华纳风格大酒店(69045733)</t>
  </si>
  <si>
    <t>风格套房&lt;内宾&gt;&lt;双人入住&gt;&lt;预付&gt;&lt;无早&gt;</t>
  </si>
  <si>
    <t>戴聿文</t>
  </si>
  <si>
    <t>[靖西]一德丽呈睿轩百色靖西酒店(79021525)</t>
  </si>
  <si>
    <t>豪华双人房&lt;双人入住&gt;&lt;内宾&gt;&lt;预付&gt;&lt;双早&gt;</t>
  </si>
  <si>
    <t>李辉</t>
  </si>
  <si>
    <t>，</t>
  </si>
  <si>
    <t>202111130847350025</t>
  </si>
  <si>
    <t>A211117111319481</t>
  </si>
  <si>
    <t>A211117111352481</t>
  </si>
  <si>
    <t>房集：i211117111237 435.6元</t>
  </si>
  <si>
    <t>CNY / HKD 当前参考汇率: 1.219728673</t>
  </si>
  <si>
    <t>总计： 8892.24 CNY/
10846.12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</si>
  <si>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</si>
  <si>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</si>
  <si>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</si>
  <si>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</si>
  <si>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</si>
  <si>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</si>
  <si>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</si>
  <si>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</si>
  <si>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</si>
  <si>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</si>
  <si>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</si>
  <si>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</si>
  <si>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</si>
  <si>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</si>
  <si>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</si>
  <si>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</si>
  <si>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</si>
  <si>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2021-11-10</t>
  </si>
  <si>
    <t>2295344</t>
  </si>
  <si>
    <t>佛山罗浮宫索菲特酒店</t>
  </si>
  <si>
    <t>2021-11-12</t>
  </si>
  <si>
    <t>2021-11-14</t>
  </si>
  <si>
    <t>退房日月结</t>
  </si>
  <si>
    <t>4351.36</t>
  </si>
  <si>
    <t>RMB</t>
  </si>
  <si>
    <t>0</t>
  </si>
  <si>
    <t>0.00</t>
  </si>
  <si>
    <t>携程汇智国内直连</t>
  </si>
  <si>
    <t>2021-11-10 12:55:11</t>
  </si>
  <si>
    <t>否</t>
  </si>
  <si>
    <t>汇智国际旅游发展有限公司</t>
  </si>
  <si>
    <t>直连</t>
  </si>
  <si>
    <t>2296092</t>
  </si>
  <si>
    <t>长沙会展诺富特酒店</t>
  </si>
  <si>
    <t>2021-11-13</t>
  </si>
  <si>
    <t>315.49</t>
  </si>
  <si>
    <t>2021-11-10 23:15:55</t>
  </si>
  <si>
    <t>2021-11-11</t>
  </si>
  <si>
    <t>2296310</t>
  </si>
  <si>
    <t>格林豪泰酒店（潍坊奎文北王佳乐家店）</t>
  </si>
  <si>
    <t>331.70</t>
  </si>
  <si>
    <t>2021-11-11 10:03:47</t>
  </si>
  <si>
    <t>2298117</t>
  </si>
  <si>
    <t>锦江之星(上海漕河泾星中路地铁站店)</t>
  </si>
  <si>
    <t>457.31</t>
  </si>
  <si>
    <t>2021-11-12 19:08:03</t>
  </si>
  <si>
    <t>2298283</t>
  </si>
  <si>
    <t>喆啡酒店(北京中关村人民大学地铁站店)</t>
  </si>
  <si>
    <t>663.27</t>
  </si>
  <si>
    <t>2021-11-12 22:07:37</t>
  </si>
  <si>
    <t>2298339</t>
  </si>
  <si>
    <t>锦江之星风尚(上海浦东金融学院曹路镇政府店)</t>
  </si>
  <si>
    <t>213.63</t>
  </si>
  <si>
    <t>2021-11-12 23:57:12</t>
  </si>
  <si>
    <t>2298551</t>
  </si>
  <si>
    <t>锦江之星品尚(南京葛塘地铁站美利广场店)</t>
  </si>
  <si>
    <t>224.29</t>
  </si>
  <si>
    <t>2021-11-13 11:26:41</t>
  </si>
  <si>
    <t>2298581</t>
  </si>
  <si>
    <t>2021-11-13 12:09:30</t>
  </si>
  <si>
    <t>2298784</t>
  </si>
  <si>
    <t>兰欧酒店(贵阳北京西路世纪城店)</t>
  </si>
  <si>
    <t>2021-11-13 16:29:03</t>
  </si>
  <si>
    <t>2298850</t>
  </si>
  <si>
    <t>吴川鼎龙湾海洋主题公寓</t>
  </si>
  <si>
    <t>151.70</t>
  </si>
  <si>
    <t>2021-11-13 18:03:47</t>
  </si>
  <si>
    <t>2298906</t>
  </si>
  <si>
    <t>梅州麓湖山酒店</t>
  </si>
  <si>
    <t>390.24</t>
  </si>
  <si>
    <t>2021-11-13 19:25:48</t>
  </si>
  <si>
    <t>Saas酒店</t>
  </si>
  <si>
    <t>2298973</t>
  </si>
  <si>
    <t>上海华纳风格大酒店</t>
  </si>
  <si>
    <t>781.97</t>
  </si>
  <si>
    <t>2021-11-13 21:18:10</t>
  </si>
  <si>
    <t>2298980</t>
  </si>
  <si>
    <t>靖西一德丽呈睿轩酒店</t>
  </si>
  <si>
    <t>127.10</t>
  </si>
  <si>
    <t>2021-11-13 21:36:00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</si>
</sst>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>
        <v>16766392815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44512</v>
      </c>
      <c r="G2" s="5">
        <v>44514</v>
      </c>
      <c r="H2" s="4">
        <v>2</v>
      </c>
      <c r="I2" s="4">
        <v>2</v>
      </c>
      <c r="J2" s="4">
        <v>4</v>
      </c>
      <c r="K2" s="4" t="s">
        <v>29</v>
      </c>
      <c r="L2" s="4">
        <v>4351.36</v>
      </c>
      <c r="M2" s="4">
        <v>4351.36</v>
      </c>
      <c r="N2" s="4" t="s">
        <v>30</v>
      </c>
      <c r="O2" s="4" t="s">
        <v>31</v>
      </c>
      <c r="P2" s="4" t="s">
        <v>32</v>
      </c>
      <c r="Q2" s="4">
        <v>0</v>
      </c>
      <c r="R2" s="7">
        <v>44510</v>
      </c>
      <c r="S2" s="5">
        <v>44517</v>
      </c>
      <c r="T2" s="4" t="s">
        <v>33</v>
      </c>
      <c r="U2" s="4">
        <v>4351.36</v>
      </c>
      <c r="V2" s="4">
        <v>0</v>
      </c>
      <c r="W2" s="4">
        <v>0</v>
      </c>
      <c r="X2" s="4">
        <v>2295344</v>
      </c>
      <c r="Y2" s="4">
        <v>346599</v>
      </c>
      <c r="Z2" s="4">
        <v>346600</v>
      </c>
    </row>
    <row r="3" s="4" customFormat="1" spans="1:25">
      <c r="A3" s="4">
        <v>16768746647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44513</v>
      </c>
      <c r="G3" s="5">
        <v>44514</v>
      </c>
      <c r="H3" s="4">
        <v>1</v>
      </c>
      <c r="I3" s="4">
        <v>1</v>
      </c>
      <c r="J3" s="4">
        <v>1</v>
      </c>
      <c r="K3" s="4" t="s">
        <v>29</v>
      </c>
      <c r="L3" s="4">
        <v>315.49</v>
      </c>
      <c r="M3" s="4">
        <v>315.49</v>
      </c>
      <c r="N3" s="4" t="s">
        <v>36</v>
      </c>
      <c r="O3" s="4" t="s">
        <v>31</v>
      </c>
      <c r="P3" s="4" t="s">
        <v>32</v>
      </c>
      <c r="Q3" s="4">
        <v>0</v>
      </c>
      <c r="R3" s="7">
        <v>44510</v>
      </c>
      <c r="S3" s="5">
        <v>44517</v>
      </c>
      <c r="T3" s="4" t="s">
        <v>33</v>
      </c>
      <c r="U3" s="4">
        <v>315.49</v>
      </c>
      <c r="V3" s="4">
        <v>0</v>
      </c>
      <c r="W3" s="4">
        <v>0</v>
      </c>
      <c r="X3" s="4">
        <v>2296092</v>
      </c>
      <c r="Y3" s="4">
        <v>2111130502</v>
      </c>
    </row>
    <row r="4" s="4" customFormat="1" spans="1:24">
      <c r="A4" s="4">
        <v>16769419074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44512</v>
      </c>
      <c r="G4" s="5">
        <v>44514</v>
      </c>
      <c r="H4" s="4">
        <v>1</v>
      </c>
      <c r="I4" s="4">
        <v>2</v>
      </c>
      <c r="J4" s="4">
        <v>2</v>
      </c>
      <c r="K4" s="4" t="s">
        <v>29</v>
      </c>
      <c r="L4" s="4">
        <v>331.7</v>
      </c>
      <c r="M4" s="4">
        <v>331.7</v>
      </c>
      <c r="N4" s="4" t="s">
        <v>39</v>
      </c>
      <c r="O4" s="4" t="s">
        <v>31</v>
      </c>
      <c r="P4" s="4" t="s">
        <v>32</v>
      </c>
      <c r="Q4" s="4">
        <v>0</v>
      </c>
      <c r="R4" s="7">
        <v>44511</v>
      </c>
      <c r="S4" s="5">
        <v>44517</v>
      </c>
      <c r="T4" s="4" t="s">
        <v>33</v>
      </c>
      <c r="U4" s="4">
        <v>331.7</v>
      </c>
      <c r="V4" s="4">
        <v>0</v>
      </c>
      <c r="W4" s="4">
        <v>0</v>
      </c>
      <c r="X4" s="4">
        <v>2296310</v>
      </c>
    </row>
    <row r="5" s="4" customFormat="1" spans="1:25">
      <c r="A5" s="4">
        <v>16779004240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44512</v>
      </c>
      <c r="G5" s="5">
        <v>44514</v>
      </c>
      <c r="H5" s="4">
        <v>1</v>
      </c>
      <c r="I5" s="4">
        <v>2</v>
      </c>
      <c r="J5" s="4">
        <v>2</v>
      </c>
      <c r="K5" s="4" t="s">
        <v>29</v>
      </c>
      <c r="L5" s="4">
        <v>457.31</v>
      </c>
      <c r="M5" s="4">
        <v>457.31</v>
      </c>
      <c r="N5" s="4" t="s">
        <v>42</v>
      </c>
      <c r="O5" s="4" t="s">
        <v>31</v>
      </c>
      <c r="P5" s="4" t="s">
        <v>32</v>
      </c>
      <c r="Q5" s="4">
        <v>0</v>
      </c>
      <c r="R5" s="7">
        <v>44512</v>
      </c>
      <c r="S5" s="5">
        <v>44517</v>
      </c>
      <c r="T5" s="4" t="s">
        <v>33</v>
      </c>
      <c r="U5" s="4">
        <v>457.31</v>
      </c>
      <c r="V5" s="4">
        <v>0</v>
      </c>
      <c r="W5" s="4">
        <v>0</v>
      </c>
      <c r="X5" s="4">
        <v>2298117</v>
      </c>
      <c r="Y5" s="4">
        <v>104022453404</v>
      </c>
    </row>
    <row r="6" s="4" customFormat="1" spans="1:25">
      <c r="A6" s="4">
        <v>16784111374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44512</v>
      </c>
      <c r="G6" s="5">
        <v>44514</v>
      </c>
      <c r="H6" s="4">
        <v>1</v>
      </c>
      <c r="I6" s="4">
        <v>2</v>
      </c>
      <c r="J6" s="4">
        <v>2</v>
      </c>
      <c r="K6" s="4" t="s">
        <v>29</v>
      </c>
      <c r="L6" s="4">
        <v>663.27</v>
      </c>
      <c r="M6" s="4">
        <v>663.27</v>
      </c>
      <c r="N6" s="4" t="s">
        <v>45</v>
      </c>
      <c r="O6" s="4" t="s">
        <v>31</v>
      </c>
      <c r="P6" s="4" t="s">
        <v>32</v>
      </c>
      <c r="Q6" s="4">
        <v>0</v>
      </c>
      <c r="R6" s="7">
        <v>44512</v>
      </c>
      <c r="S6" s="5">
        <v>44517</v>
      </c>
      <c r="T6" s="4" t="s">
        <v>33</v>
      </c>
      <c r="U6" s="4">
        <v>663.27</v>
      </c>
      <c r="V6" s="4">
        <v>0</v>
      </c>
      <c r="W6" s="4">
        <v>0</v>
      </c>
      <c r="X6" s="4">
        <v>2298283</v>
      </c>
      <c r="Y6" s="4">
        <v>104022913954</v>
      </c>
    </row>
    <row r="7" s="4" customFormat="1" spans="1:25">
      <c r="A7" s="4">
        <v>16784712003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44513</v>
      </c>
      <c r="G7" s="5">
        <v>44514</v>
      </c>
      <c r="H7" s="4">
        <v>1</v>
      </c>
      <c r="I7" s="4">
        <v>1</v>
      </c>
      <c r="J7" s="4">
        <v>1</v>
      </c>
      <c r="K7" s="4" t="s">
        <v>29</v>
      </c>
      <c r="L7" s="4">
        <v>213.63</v>
      </c>
      <c r="M7" s="4">
        <v>213.63</v>
      </c>
      <c r="N7" s="4" t="s">
        <v>48</v>
      </c>
      <c r="O7" s="4" t="s">
        <v>31</v>
      </c>
      <c r="P7" s="4" t="s">
        <v>32</v>
      </c>
      <c r="Q7" s="4">
        <v>0</v>
      </c>
      <c r="R7" s="7">
        <v>44512</v>
      </c>
      <c r="S7" s="5">
        <v>44517</v>
      </c>
      <c r="T7" s="4" t="s">
        <v>33</v>
      </c>
      <c r="U7" s="4">
        <v>213.63</v>
      </c>
      <c r="V7" s="4">
        <v>0</v>
      </c>
      <c r="W7" s="4">
        <v>0</v>
      </c>
      <c r="X7" s="4">
        <v>2298339</v>
      </c>
      <c r="Y7" s="4">
        <v>104023151904</v>
      </c>
    </row>
    <row r="8" s="4" customFormat="1" spans="1:25">
      <c r="A8" s="4">
        <v>16784841121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44513</v>
      </c>
      <c r="G8" s="5">
        <v>44514</v>
      </c>
      <c r="H8" s="4">
        <v>1</v>
      </c>
      <c r="I8" s="4">
        <v>1</v>
      </c>
      <c r="J8" s="4">
        <v>1</v>
      </c>
      <c r="K8" s="4" t="s">
        <v>29</v>
      </c>
      <c r="L8" s="4">
        <v>435.6</v>
      </c>
      <c r="M8" s="4">
        <v>435.6</v>
      </c>
      <c r="N8" s="4" t="s">
        <v>51</v>
      </c>
      <c r="O8" s="4" t="s">
        <v>31</v>
      </c>
      <c r="P8" s="4" t="s">
        <v>32</v>
      </c>
      <c r="Q8" s="4">
        <v>0</v>
      </c>
      <c r="R8" s="7">
        <v>44513</v>
      </c>
      <c r="S8" s="5">
        <v>44517</v>
      </c>
      <c r="T8" s="4" t="s">
        <v>33</v>
      </c>
      <c r="U8" s="4">
        <v>435.6</v>
      </c>
      <c r="V8" s="4">
        <v>0</v>
      </c>
      <c r="W8" s="4">
        <v>0</v>
      </c>
      <c r="X8" s="4"/>
      <c r="Y8" s="4">
        <v>1274839</v>
      </c>
    </row>
    <row r="9" s="4" customFormat="1" spans="1:25">
      <c r="A9" s="4">
        <v>16785840243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44513</v>
      </c>
      <c r="G9" s="5">
        <v>44514</v>
      </c>
      <c r="H9" s="4">
        <v>1</v>
      </c>
      <c r="I9" s="4">
        <v>1</v>
      </c>
      <c r="J9" s="4">
        <v>1</v>
      </c>
      <c r="K9" s="4" t="s">
        <v>29</v>
      </c>
      <c r="L9" s="4">
        <v>224.29</v>
      </c>
      <c r="M9" s="4">
        <v>224.29</v>
      </c>
      <c r="N9" s="4" t="s">
        <v>54</v>
      </c>
      <c r="O9" s="4" t="s">
        <v>31</v>
      </c>
      <c r="P9" s="4" t="s">
        <v>32</v>
      </c>
      <c r="Q9" s="4">
        <v>0</v>
      </c>
      <c r="R9" s="7">
        <v>44513</v>
      </c>
      <c r="S9" s="5">
        <v>44517</v>
      </c>
      <c r="T9" s="4" t="s">
        <v>33</v>
      </c>
      <c r="U9" s="4">
        <v>224.29</v>
      </c>
      <c r="V9" s="4">
        <v>0</v>
      </c>
      <c r="W9" s="4">
        <v>0</v>
      </c>
      <c r="X9" s="4">
        <v>2298551</v>
      </c>
      <c r="Y9" s="4">
        <v>104023865294</v>
      </c>
    </row>
    <row r="10" s="4" customFormat="1" spans="1:25">
      <c r="A10" s="4">
        <v>16786004740</v>
      </c>
      <c r="B10" s="4" t="s">
        <v>25</v>
      </c>
      <c r="C10" s="4" t="s">
        <v>26</v>
      </c>
      <c r="D10" s="4" t="s">
        <v>40</v>
      </c>
      <c r="E10" s="4" t="s">
        <v>41</v>
      </c>
      <c r="F10" s="5">
        <v>44513</v>
      </c>
      <c r="G10" s="5">
        <v>44514</v>
      </c>
      <c r="H10" s="4">
        <v>1</v>
      </c>
      <c r="I10" s="4">
        <v>1</v>
      </c>
      <c r="J10" s="4">
        <v>1</v>
      </c>
      <c r="K10" s="4" t="s">
        <v>29</v>
      </c>
      <c r="L10" s="4">
        <v>224.29</v>
      </c>
      <c r="M10" s="4">
        <v>224.29</v>
      </c>
      <c r="N10" s="4" t="s">
        <v>55</v>
      </c>
      <c r="O10" s="4" t="s">
        <v>31</v>
      </c>
      <c r="P10" s="4" t="s">
        <v>32</v>
      </c>
      <c r="Q10" s="4">
        <v>0</v>
      </c>
      <c r="R10" s="7">
        <v>44513</v>
      </c>
      <c r="S10" s="5">
        <v>44517</v>
      </c>
      <c r="T10" s="4" t="s">
        <v>33</v>
      </c>
      <c r="U10" s="4">
        <v>224.29</v>
      </c>
      <c r="V10" s="4">
        <v>0</v>
      </c>
      <c r="W10" s="4">
        <v>0</v>
      </c>
      <c r="X10" s="4">
        <v>2298581</v>
      </c>
      <c r="Y10" s="4">
        <v>104023945994</v>
      </c>
    </row>
    <row r="11" s="4" customFormat="1" spans="1:24">
      <c r="A11" s="4">
        <v>16786942288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44513</v>
      </c>
      <c r="G11" s="5">
        <v>44514</v>
      </c>
      <c r="H11" s="4">
        <v>1</v>
      </c>
      <c r="I11" s="4">
        <v>1</v>
      </c>
      <c r="J11" s="4">
        <v>1</v>
      </c>
      <c r="K11" s="4" t="s">
        <v>29</v>
      </c>
      <c r="L11" s="4">
        <v>224.29</v>
      </c>
      <c r="M11" s="4">
        <v>224.29</v>
      </c>
      <c r="N11" s="4" t="s">
        <v>58</v>
      </c>
      <c r="O11" s="4" t="s">
        <v>31</v>
      </c>
      <c r="P11" s="4" t="s">
        <v>32</v>
      </c>
      <c r="Q11" s="4">
        <v>0</v>
      </c>
      <c r="R11" s="7">
        <v>44513</v>
      </c>
      <c r="S11" s="5">
        <v>44517</v>
      </c>
      <c r="T11" s="4" t="s">
        <v>33</v>
      </c>
      <c r="U11" s="4">
        <v>224.29</v>
      </c>
      <c r="V11" s="4">
        <v>0</v>
      </c>
      <c r="W11" s="4">
        <v>0</v>
      </c>
      <c r="X11" s="4">
        <v>2298784</v>
      </c>
    </row>
    <row r="12" s="4" customFormat="1" spans="1:23">
      <c r="A12" s="4">
        <v>16787312574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44513</v>
      </c>
      <c r="G12" s="5">
        <v>44514</v>
      </c>
      <c r="H12" s="4">
        <v>1</v>
      </c>
      <c r="I12" s="4">
        <v>1</v>
      </c>
      <c r="J12" s="4">
        <v>1</v>
      </c>
      <c r="K12" s="4" t="s">
        <v>29</v>
      </c>
      <c r="L12" s="4">
        <v>151.7</v>
      </c>
      <c r="M12" s="4">
        <v>151.7</v>
      </c>
      <c r="N12" s="4" t="s">
        <v>61</v>
      </c>
      <c r="O12" s="4" t="s">
        <v>31</v>
      </c>
      <c r="P12" s="4" t="s">
        <v>32</v>
      </c>
      <c r="Q12" s="4">
        <v>0</v>
      </c>
      <c r="R12" s="7">
        <v>44513</v>
      </c>
      <c r="S12" s="5">
        <v>44517</v>
      </c>
      <c r="T12" s="4" t="s">
        <v>33</v>
      </c>
      <c r="U12" s="4">
        <v>151.7</v>
      </c>
      <c r="V12" s="4">
        <v>0</v>
      </c>
      <c r="W12" s="4">
        <v>0</v>
      </c>
    </row>
    <row r="13" s="4" customFormat="1" spans="1:24">
      <c r="A13" s="4">
        <v>16787642724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44513</v>
      </c>
      <c r="G13" s="5">
        <v>44514</v>
      </c>
      <c r="H13" s="4">
        <v>1</v>
      </c>
      <c r="I13" s="4">
        <v>1</v>
      </c>
      <c r="J13" s="4">
        <v>1</v>
      </c>
      <c r="K13" s="4" t="s">
        <v>29</v>
      </c>
      <c r="L13" s="4">
        <v>390.24</v>
      </c>
      <c r="M13" s="4">
        <v>390.24</v>
      </c>
      <c r="N13" s="4" t="s">
        <v>64</v>
      </c>
      <c r="O13" s="4" t="s">
        <v>31</v>
      </c>
      <c r="P13" s="4" t="s">
        <v>32</v>
      </c>
      <c r="Q13" s="4">
        <v>0</v>
      </c>
      <c r="R13" s="7">
        <v>44513</v>
      </c>
      <c r="S13" s="5">
        <v>44517</v>
      </c>
      <c r="T13" s="4" t="s">
        <v>33</v>
      </c>
      <c r="U13" s="4">
        <v>390.24</v>
      </c>
      <c r="V13" s="4">
        <v>0</v>
      </c>
      <c r="W13" s="4">
        <v>0</v>
      </c>
      <c r="X13" s="4">
        <v>2298906</v>
      </c>
    </row>
    <row r="14" s="4" customFormat="1" spans="1:25">
      <c r="A14" s="4">
        <v>16788091421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44513</v>
      </c>
      <c r="G14" s="5">
        <v>44514</v>
      </c>
      <c r="H14" s="4">
        <v>1</v>
      </c>
      <c r="I14" s="4">
        <v>1</v>
      </c>
      <c r="J14" s="4">
        <v>1</v>
      </c>
      <c r="K14" s="4" t="s">
        <v>29</v>
      </c>
      <c r="L14" s="4">
        <v>781.97</v>
      </c>
      <c r="M14" s="4">
        <v>781.97</v>
      </c>
      <c r="N14" s="4" t="s">
        <v>67</v>
      </c>
      <c r="O14" s="4" t="s">
        <v>31</v>
      </c>
      <c r="P14" s="4" t="s">
        <v>32</v>
      </c>
      <c r="Q14" s="4">
        <v>0</v>
      </c>
      <c r="R14" s="7">
        <v>44513</v>
      </c>
      <c r="S14" s="5">
        <v>44517</v>
      </c>
      <c r="T14" s="4" t="s">
        <v>33</v>
      </c>
      <c r="U14" s="4">
        <v>781.97</v>
      </c>
      <c r="V14" s="4">
        <v>0</v>
      </c>
      <c r="W14" s="4">
        <v>0</v>
      </c>
      <c r="X14" s="4">
        <v>2298973</v>
      </c>
      <c r="Y14" s="4">
        <v>2024951</v>
      </c>
    </row>
    <row r="15" s="4" customFormat="1" spans="1:24">
      <c r="A15" s="4">
        <v>16788162481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44513</v>
      </c>
      <c r="G15" s="5">
        <v>44514</v>
      </c>
      <c r="H15" s="4">
        <v>1</v>
      </c>
      <c r="I15" s="4">
        <v>1</v>
      </c>
      <c r="J15" s="4">
        <v>1</v>
      </c>
      <c r="K15" s="4" t="s">
        <v>29</v>
      </c>
      <c r="L15" s="4">
        <v>127.1</v>
      </c>
      <c r="M15" s="4">
        <v>127.1</v>
      </c>
      <c r="N15" s="4" t="s">
        <v>70</v>
      </c>
      <c r="O15" s="4" t="s">
        <v>31</v>
      </c>
      <c r="P15" s="4" t="s">
        <v>32</v>
      </c>
      <c r="Q15" s="4">
        <v>0</v>
      </c>
      <c r="R15" s="7">
        <v>44513</v>
      </c>
      <c r="S15" s="5">
        <v>44517</v>
      </c>
      <c r="T15" s="4" t="s">
        <v>33</v>
      </c>
      <c r="U15" s="4">
        <v>127.1</v>
      </c>
      <c r="V15" s="4">
        <v>0</v>
      </c>
      <c r="W15" s="4">
        <v>0</v>
      </c>
      <c r="X15" s="4">
        <v>2298980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F35" sqref="F35"/>
    </sheetView>
  </sheetViews>
  <sheetFormatPr defaultColWidth="9" defaultRowHeight="13.5"/>
  <cols>
    <col min="1" max="1" width="14" style="4" customWidth="1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4">
        <v>16766392815</v>
      </c>
      <c r="B2" s="5">
        <v>44512</v>
      </c>
      <c r="C2" s="5">
        <v>44514</v>
      </c>
      <c r="D2" s="4">
        <v>4351.36</v>
      </c>
      <c r="E2" s="4" t="str">
        <f>VLOOKUP(A2,HOP!A:L,12,0)</f>
        <v>4351.36</v>
      </c>
      <c r="F2" s="4" t="str">
        <f>VLOOKUP(A2,HOP!A:C,3,0)</f>
        <v>2295344</v>
      </c>
      <c r="G2" s="4">
        <f>D2-E2</f>
        <v>0</v>
      </c>
      <c r="H2" s="4" t="str">
        <f>$H$1&amp;F2</f>
        <v>，2295344</v>
      </c>
      <c r="I2" s="4" t="str">
        <f>VLOOKUP(A2,HOP!A:T,20,0)</f>
        <v>直连</v>
      </c>
    </row>
    <row r="3" s="4" customFormat="1" spans="1:9">
      <c r="A3" s="4">
        <v>16768746647</v>
      </c>
      <c r="B3" s="5">
        <v>44513</v>
      </c>
      <c r="C3" s="5">
        <v>44514</v>
      </c>
      <c r="D3" s="4">
        <v>315.49</v>
      </c>
      <c r="E3" s="4" t="str">
        <f>VLOOKUP(A3,HOP!A:L,12,0)</f>
        <v>315.49</v>
      </c>
      <c r="F3" s="4" t="str">
        <f>VLOOKUP(A3,HOP!A:C,3,0)</f>
        <v>2296092</v>
      </c>
      <c r="G3" s="4">
        <f t="shared" ref="G3:G15" si="0">D3-E3</f>
        <v>0</v>
      </c>
      <c r="H3" s="4" t="str">
        <f t="shared" ref="H3:H15" si="1">$H$1&amp;F3</f>
        <v>，2296092</v>
      </c>
      <c r="I3" s="4" t="str">
        <f>VLOOKUP(A3,HOP!A:T,20,0)</f>
        <v>直连</v>
      </c>
    </row>
    <row r="4" s="4" customFormat="1" spans="1:9">
      <c r="A4" s="4">
        <v>16769419074</v>
      </c>
      <c r="B4" s="5">
        <v>44512</v>
      </c>
      <c r="C4" s="5">
        <v>44514</v>
      </c>
      <c r="D4" s="4">
        <v>331.7</v>
      </c>
      <c r="E4" s="4" t="str">
        <f>VLOOKUP(A4,HOP!A:L,12,0)</f>
        <v>331.70</v>
      </c>
      <c r="F4" s="4" t="str">
        <f>VLOOKUP(A4,HOP!A:C,3,0)</f>
        <v>2296310</v>
      </c>
      <c r="G4" s="4">
        <f t="shared" si="0"/>
        <v>0</v>
      </c>
      <c r="H4" s="4" t="str">
        <f t="shared" si="1"/>
        <v>，2296310</v>
      </c>
      <c r="I4" s="4" t="str">
        <f>VLOOKUP(A4,HOP!A:T,20,0)</f>
        <v>直连</v>
      </c>
    </row>
    <row r="5" s="4" customFormat="1" spans="1:9">
      <c r="A5" s="4">
        <v>16779004240</v>
      </c>
      <c r="B5" s="5">
        <v>44512</v>
      </c>
      <c r="C5" s="5">
        <v>44514</v>
      </c>
      <c r="D5" s="4">
        <v>457.31</v>
      </c>
      <c r="E5" s="4" t="str">
        <f>VLOOKUP(A5,HOP!A:L,12,0)</f>
        <v>457.31</v>
      </c>
      <c r="F5" s="4" t="str">
        <f>VLOOKUP(A5,HOP!A:C,3,0)</f>
        <v>2298117</v>
      </c>
      <c r="G5" s="4">
        <f t="shared" si="0"/>
        <v>0</v>
      </c>
      <c r="H5" s="4" t="str">
        <f t="shared" si="1"/>
        <v>，2298117</v>
      </c>
      <c r="I5" s="4" t="str">
        <f>VLOOKUP(A5,HOP!A:T,20,0)</f>
        <v>直连</v>
      </c>
    </row>
    <row r="6" s="4" customFormat="1" spans="1:9">
      <c r="A6" s="4">
        <v>16784111374</v>
      </c>
      <c r="B6" s="5">
        <v>44512</v>
      </c>
      <c r="C6" s="5">
        <v>44514</v>
      </c>
      <c r="D6" s="4">
        <v>663.27</v>
      </c>
      <c r="E6" s="4" t="str">
        <f>VLOOKUP(A6,HOP!A:L,12,0)</f>
        <v>663.27</v>
      </c>
      <c r="F6" s="4" t="str">
        <f>VLOOKUP(A6,HOP!A:C,3,0)</f>
        <v>2298283</v>
      </c>
      <c r="G6" s="4">
        <f t="shared" si="0"/>
        <v>0</v>
      </c>
      <c r="H6" s="4" t="str">
        <f t="shared" si="1"/>
        <v>，2298283</v>
      </c>
      <c r="I6" s="4" t="str">
        <f>VLOOKUP(A6,HOP!A:T,20,0)</f>
        <v>直连</v>
      </c>
    </row>
    <row r="7" s="4" customFormat="1" spans="1:9">
      <c r="A7" s="4">
        <v>16784712003</v>
      </c>
      <c r="B7" s="5">
        <v>44513</v>
      </c>
      <c r="C7" s="5">
        <v>44514</v>
      </c>
      <c r="D7" s="4">
        <v>213.63</v>
      </c>
      <c r="E7" s="4" t="str">
        <f>VLOOKUP(A7,HOP!A:L,12,0)</f>
        <v>213.63</v>
      </c>
      <c r="F7" s="4" t="str">
        <f>VLOOKUP(A7,HOP!A:C,3,0)</f>
        <v>2298339</v>
      </c>
      <c r="G7" s="4">
        <f t="shared" si="0"/>
        <v>0</v>
      </c>
      <c r="H7" s="4" t="str">
        <f t="shared" si="1"/>
        <v>，2298339</v>
      </c>
      <c r="I7" s="4" t="str">
        <f>VLOOKUP(A7,HOP!A:T,20,0)</f>
        <v>直连</v>
      </c>
    </row>
    <row r="8" s="4" customFormat="1" spans="1:10">
      <c r="A8" s="4">
        <v>16784841121</v>
      </c>
      <c r="B8" s="5">
        <v>44513</v>
      </c>
      <c r="C8" s="5">
        <v>44514</v>
      </c>
      <c r="D8" s="4">
        <v>435.6</v>
      </c>
      <c r="E8" s="6">
        <v>435.6</v>
      </c>
      <c r="F8" s="8" t="s">
        <v>72</v>
      </c>
      <c r="G8" s="4">
        <f t="shared" si="0"/>
        <v>0</v>
      </c>
      <c r="H8" s="4" t="str">
        <f t="shared" si="1"/>
        <v>，202111130847350025</v>
      </c>
      <c r="I8" s="4" t="e">
        <f>VLOOKUP(A8,HOP!A:T,20,0)</f>
        <v>#N/A</v>
      </c>
      <c r="J8" s="4">
        <v>11.13</v>
      </c>
    </row>
    <row r="9" s="4" customFormat="1" spans="1:9">
      <c r="A9" s="4">
        <v>16785840243</v>
      </c>
      <c r="B9" s="5">
        <v>44513</v>
      </c>
      <c r="C9" s="5">
        <v>44514</v>
      </c>
      <c r="D9" s="4">
        <v>224.29</v>
      </c>
      <c r="E9" s="4" t="str">
        <f>VLOOKUP(A9,HOP!A:L,12,0)</f>
        <v>224.29</v>
      </c>
      <c r="F9" s="4" t="str">
        <f>VLOOKUP(A9,HOP!A:C,3,0)</f>
        <v>2298551</v>
      </c>
      <c r="G9" s="4">
        <f t="shared" si="0"/>
        <v>0</v>
      </c>
      <c r="H9" s="4" t="str">
        <f t="shared" si="1"/>
        <v>，2298551</v>
      </c>
      <c r="I9" s="4" t="str">
        <f>VLOOKUP(A9,HOP!A:T,20,0)</f>
        <v>直连</v>
      </c>
    </row>
    <row r="10" s="4" customFormat="1" spans="1:9">
      <c r="A10" s="4">
        <v>16786004740</v>
      </c>
      <c r="B10" s="5">
        <v>44513</v>
      </c>
      <c r="C10" s="5">
        <v>44514</v>
      </c>
      <c r="D10" s="4">
        <v>224.29</v>
      </c>
      <c r="E10" s="4" t="str">
        <f>VLOOKUP(A10,HOP!A:L,12,0)</f>
        <v>224.29</v>
      </c>
      <c r="F10" s="4" t="str">
        <f>VLOOKUP(A10,HOP!A:C,3,0)</f>
        <v>2298581</v>
      </c>
      <c r="G10" s="4">
        <f t="shared" si="0"/>
        <v>0</v>
      </c>
      <c r="H10" s="4" t="str">
        <f t="shared" si="1"/>
        <v>，2298581</v>
      </c>
      <c r="I10" s="4" t="str">
        <f>VLOOKUP(A10,HOP!A:T,20,0)</f>
        <v>直连</v>
      </c>
    </row>
    <row r="11" s="4" customFormat="1" spans="1:9">
      <c r="A11" s="4">
        <v>16786942288</v>
      </c>
      <c r="B11" s="5">
        <v>44513</v>
      </c>
      <c r="C11" s="5">
        <v>44514</v>
      </c>
      <c r="D11" s="4">
        <v>224.29</v>
      </c>
      <c r="E11" s="4" t="str">
        <f>VLOOKUP(A11,HOP!A:L,12,0)</f>
        <v>224.29</v>
      </c>
      <c r="F11" s="4" t="str">
        <f>VLOOKUP(A11,HOP!A:C,3,0)</f>
        <v>2298784</v>
      </c>
      <c r="G11" s="4">
        <f t="shared" si="0"/>
        <v>0</v>
      </c>
      <c r="H11" s="4" t="str">
        <f t="shared" si="1"/>
        <v>，2298784</v>
      </c>
      <c r="I11" s="4" t="str">
        <f>VLOOKUP(A11,HOP!A:T,20,0)</f>
        <v>直连</v>
      </c>
    </row>
    <row r="12" s="4" customFormat="1" spans="1:9">
      <c r="A12" s="4">
        <v>16787312574</v>
      </c>
      <c r="B12" s="5">
        <v>44513</v>
      </c>
      <c r="C12" s="5">
        <v>44514</v>
      </c>
      <c r="D12" s="4">
        <v>151.7</v>
      </c>
      <c r="E12" s="4" t="str">
        <f>VLOOKUP(A12,HOP!A:L,12,0)</f>
        <v>151.70</v>
      </c>
      <c r="F12" s="4" t="str">
        <f>VLOOKUP(A12,HOP!A:C,3,0)</f>
        <v>2298850</v>
      </c>
      <c r="G12" s="4">
        <f t="shared" si="0"/>
        <v>0</v>
      </c>
      <c r="H12" s="4" t="str">
        <f t="shared" si="1"/>
        <v>，2298850</v>
      </c>
      <c r="I12" s="4" t="str">
        <f>VLOOKUP(A12,HOP!A:T,20,0)</f>
        <v>直连</v>
      </c>
    </row>
    <row r="13" s="4" customFormat="1" spans="1:9">
      <c r="A13" s="4">
        <v>16787642724</v>
      </c>
      <c r="B13" s="5">
        <v>44513</v>
      </c>
      <c r="C13" s="5">
        <v>44514</v>
      </c>
      <c r="D13" s="4">
        <v>390.24</v>
      </c>
      <c r="E13" s="4" t="str">
        <f>VLOOKUP(A13,HOP!A:L,12,0)</f>
        <v>390.24</v>
      </c>
      <c r="F13" s="4" t="str">
        <f>VLOOKUP(A13,HOP!A:C,3,0)</f>
        <v>2298906</v>
      </c>
      <c r="G13" s="4">
        <f t="shared" si="0"/>
        <v>0</v>
      </c>
      <c r="H13" s="4" t="str">
        <f t="shared" si="1"/>
        <v>，2298906</v>
      </c>
      <c r="I13" s="4" t="str">
        <f>VLOOKUP(A13,HOP!A:T,20,0)</f>
        <v>Saas酒店</v>
      </c>
    </row>
    <row r="14" s="4" customFormat="1" spans="1:9">
      <c r="A14" s="4">
        <v>16788091421</v>
      </c>
      <c r="B14" s="5">
        <v>44513</v>
      </c>
      <c r="C14" s="5">
        <v>44514</v>
      </c>
      <c r="D14" s="4">
        <v>781.97</v>
      </c>
      <c r="E14" s="4" t="str">
        <f>VLOOKUP(A14,HOP!A:L,12,0)</f>
        <v>781.97</v>
      </c>
      <c r="F14" s="4" t="str">
        <f>VLOOKUP(A14,HOP!A:C,3,0)</f>
        <v>2298973</v>
      </c>
      <c r="G14" s="4">
        <f t="shared" si="0"/>
        <v>0</v>
      </c>
      <c r="H14" s="4" t="str">
        <f t="shared" si="1"/>
        <v>，2298973</v>
      </c>
      <c r="I14" s="4" t="str">
        <f>VLOOKUP(A14,HOP!A:T,20,0)</f>
        <v>直连</v>
      </c>
    </row>
    <row r="15" s="4" customFormat="1" spans="1:9">
      <c r="A15" s="4">
        <v>16788162481</v>
      </c>
      <c r="B15" s="5">
        <v>44513</v>
      </c>
      <c r="C15" s="5">
        <v>44514</v>
      </c>
      <c r="D15" s="4">
        <v>127.1</v>
      </c>
      <c r="E15" s="4" t="str">
        <f>VLOOKUP(A15,HOP!A:L,12,0)</f>
        <v>127.10</v>
      </c>
      <c r="F15" s="4" t="str">
        <f>VLOOKUP(A15,HOP!A:C,3,0)</f>
        <v>2298980</v>
      </c>
      <c r="G15" s="4">
        <f t="shared" si="0"/>
        <v>0</v>
      </c>
      <c r="H15" s="4" t="str">
        <f t="shared" si="1"/>
        <v>，2298980</v>
      </c>
      <c r="I15" s="4" t="str">
        <f>VLOOKUP(A15,HOP!A:T,20,0)</f>
        <v>直连</v>
      </c>
    </row>
    <row r="17" spans="4:4">
      <c r="D17" s="4">
        <f>SUM(D2:D16)</f>
        <v>8892.24</v>
      </c>
    </row>
    <row r="22" spans="1:5">
      <c r="A22" s="4" t="s">
        <v>73</v>
      </c>
      <c r="D22" s="4">
        <v>8066.4</v>
      </c>
      <c r="E22" s="4">
        <v>9838.82</v>
      </c>
    </row>
    <row r="23" spans="1:5">
      <c r="A23" s="4" t="s">
        <v>74</v>
      </c>
      <c r="D23" s="4">
        <v>390.24</v>
      </c>
      <c r="E23" s="4">
        <v>475.99</v>
      </c>
    </row>
    <row r="24" spans="1:5">
      <c r="A24" s="4" t="s">
        <v>75</v>
      </c>
      <c r="D24" s="4">
        <v>435.6</v>
      </c>
      <c r="E24" s="4">
        <v>531.31</v>
      </c>
    </row>
    <row r="25" spans="1:5">
      <c r="A25" s="4" t="s">
        <v>76</v>
      </c>
      <c r="D25" s="4">
        <f>SUBTOTAL(9,D22:D24)</f>
        <v>8892.24</v>
      </c>
      <c r="E25" s="4">
        <f>SUBTOTAL(9,E22:E24)</f>
        <v>10846.12</v>
      </c>
    </row>
    <row r="26" spans="1:1">
      <c r="A26" s="4" t="s">
        <v>77</v>
      </c>
    </row>
  </sheetData>
  <autoFilter ref="A1:XFD2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</row>
    <row r="2" s="1" customFormat="1" spans="1:20">
      <c r="A2" s="3">
        <v>16766392815</v>
      </c>
      <c r="B2" s="1" t="s">
        <v>95</v>
      </c>
      <c r="C2" s="1" t="s">
        <v>96</v>
      </c>
      <c r="D2" s="1" t="s">
        <v>97</v>
      </c>
      <c r="E2" s="1" t="s">
        <v>30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16768746647</v>
      </c>
      <c r="B3" s="1" t="s">
        <v>95</v>
      </c>
      <c r="C3" s="1" t="s">
        <v>110</v>
      </c>
      <c r="D3" s="1" t="s">
        <v>111</v>
      </c>
      <c r="E3" s="1" t="s">
        <v>36</v>
      </c>
      <c r="F3" s="1" t="s">
        <v>112</v>
      </c>
      <c r="G3" s="1" t="s">
        <v>99</v>
      </c>
      <c r="H3" s="1" t="s">
        <v>100</v>
      </c>
      <c r="I3" s="1" t="s">
        <v>113</v>
      </c>
      <c r="J3" s="1" t="s">
        <v>102</v>
      </c>
      <c r="K3" s="1" t="s">
        <v>113</v>
      </c>
      <c r="L3" s="1" t="s">
        <v>113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114</v>
      </c>
      <c r="R3" s="1" t="s">
        <v>107</v>
      </c>
      <c r="S3" s="1" t="s">
        <v>108</v>
      </c>
      <c r="T3" s="1" t="s">
        <v>109</v>
      </c>
    </row>
    <row r="4" s="1" customFormat="1" spans="1:20">
      <c r="A4" s="3">
        <v>16769419074</v>
      </c>
      <c r="B4" s="1" t="s">
        <v>115</v>
      </c>
      <c r="C4" s="1" t="s">
        <v>116</v>
      </c>
      <c r="D4" s="1" t="s">
        <v>117</v>
      </c>
      <c r="E4" s="1" t="s">
        <v>39</v>
      </c>
      <c r="F4" s="1" t="s">
        <v>98</v>
      </c>
      <c r="G4" s="1" t="s">
        <v>99</v>
      </c>
      <c r="H4" s="1" t="s">
        <v>100</v>
      </c>
      <c r="I4" s="1" t="s">
        <v>118</v>
      </c>
      <c r="J4" s="1" t="s">
        <v>102</v>
      </c>
      <c r="K4" s="1" t="s">
        <v>118</v>
      </c>
      <c r="L4" s="1" t="s">
        <v>118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119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16779004240</v>
      </c>
      <c r="B5" s="1" t="s">
        <v>98</v>
      </c>
      <c r="C5" s="1" t="s">
        <v>120</v>
      </c>
      <c r="D5" s="1" t="s">
        <v>121</v>
      </c>
      <c r="E5" s="1" t="s">
        <v>42</v>
      </c>
      <c r="F5" s="1" t="s">
        <v>98</v>
      </c>
      <c r="G5" s="1" t="s">
        <v>99</v>
      </c>
      <c r="H5" s="1" t="s">
        <v>100</v>
      </c>
      <c r="I5" s="1" t="s">
        <v>122</v>
      </c>
      <c r="J5" s="1" t="s">
        <v>102</v>
      </c>
      <c r="K5" s="1" t="s">
        <v>122</v>
      </c>
      <c r="L5" s="1" t="s">
        <v>122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123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16784111374</v>
      </c>
      <c r="B6" s="1" t="s">
        <v>98</v>
      </c>
      <c r="C6" s="1" t="s">
        <v>124</v>
      </c>
      <c r="D6" s="1" t="s">
        <v>125</v>
      </c>
      <c r="E6" s="1" t="s">
        <v>45</v>
      </c>
      <c r="F6" s="1" t="s">
        <v>98</v>
      </c>
      <c r="G6" s="1" t="s">
        <v>99</v>
      </c>
      <c r="H6" s="1" t="s">
        <v>100</v>
      </c>
      <c r="I6" s="1" t="s">
        <v>126</v>
      </c>
      <c r="J6" s="1" t="s">
        <v>102</v>
      </c>
      <c r="K6" s="1" t="s">
        <v>126</v>
      </c>
      <c r="L6" s="1" t="s">
        <v>126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127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16784712003</v>
      </c>
      <c r="B7" s="1" t="s">
        <v>98</v>
      </c>
      <c r="C7" s="1" t="s">
        <v>128</v>
      </c>
      <c r="D7" s="1" t="s">
        <v>129</v>
      </c>
      <c r="E7" s="1" t="s">
        <v>48</v>
      </c>
      <c r="F7" s="1" t="s">
        <v>112</v>
      </c>
      <c r="G7" s="1" t="s">
        <v>99</v>
      </c>
      <c r="H7" s="1" t="s">
        <v>100</v>
      </c>
      <c r="I7" s="1" t="s">
        <v>130</v>
      </c>
      <c r="J7" s="1" t="s">
        <v>102</v>
      </c>
      <c r="K7" s="1" t="s">
        <v>130</v>
      </c>
      <c r="L7" s="1" t="s">
        <v>130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131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16785840243</v>
      </c>
      <c r="B8" s="1" t="s">
        <v>112</v>
      </c>
      <c r="C8" s="1" t="s">
        <v>132</v>
      </c>
      <c r="D8" s="1" t="s">
        <v>133</v>
      </c>
      <c r="E8" s="1" t="s">
        <v>54</v>
      </c>
      <c r="F8" s="1" t="s">
        <v>112</v>
      </c>
      <c r="G8" s="1" t="s">
        <v>99</v>
      </c>
      <c r="H8" s="1" t="s">
        <v>100</v>
      </c>
      <c r="I8" s="1" t="s">
        <v>134</v>
      </c>
      <c r="J8" s="1" t="s">
        <v>102</v>
      </c>
      <c r="K8" s="1" t="s">
        <v>134</v>
      </c>
      <c r="L8" s="1" t="s">
        <v>134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135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16786004740</v>
      </c>
      <c r="B9" s="1" t="s">
        <v>112</v>
      </c>
      <c r="C9" s="1" t="s">
        <v>136</v>
      </c>
      <c r="D9" s="1" t="s">
        <v>121</v>
      </c>
      <c r="E9" s="1" t="s">
        <v>55</v>
      </c>
      <c r="F9" s="1" t="s">
        <v>112</v>
      </c>
      <c r="G9" s="1" t="s">
        <v>99</v>
      </c>
      <c r="H9" s="1" t="s">
        <v>100</v>
      </c>
      <c r="I9" s="1" t="s">
        <v>134</v>
      </c>
      <c r="J9" s="1" t="s">
        <v>102</v>
      </c>
      <c r="K9" s="1" t="s">
        <v>134</v>
      </c>
      <c r="L9" s="1" t="s">
        <v>134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137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16786942288</v>
      </c>
      <c r="B10" s="1" t="s">
        <v>112</v>
      </c>
      <c r="C10" s="1" t="s">
        <v>138</v>
      </c>
      <c r="D10" s="1" t="s">
        <v>139</v>
      </c>
      <c r="E10" s="1" t="s">
        <v>58</v>
      </c>
      <c r="F10" s="1" t="s">
        <v>112</v>
      </c>
      <c r="G10" s="1" t="s">
        <v>99</v>
      </c>
      <c r="H10" s="1" t="s">
        <v>100</v>
      </c>
      <c r="I10" s="1" t="s">
        <v>134</v>
      </c>
      <c r="J10" s="1" t="s">
        <v>102</v>
      </c>
      <c r="K10" s="1" t="s">
        <v>134</v>
      </c>
      <c r="L10" s="1" t="s">
        <v>134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140</v>
      </c>
      <c r="R10" s="1" t="s">
        <v>107</v>
      </c>
      <c r="S10" s="1" t="s">
        <v>108</v>
      </c>
      <c r="T10" s="1" t="s">
        <v>109</v>
      </c>
    </row>
    <row r="11" s="1" customFormat="1" spans="1:20">
      <c r="A11" s="3">
        <v>16787312574</v>
      </c>
      <c r="B11" s="1" t="s">
        <v>112</v>
      </c>
      <c r="C11" s="1" t="s">
        <v>141</v>
      </c>
      <c r="D11" s="1" t="s">
        <v>142</v>
      </c>
      <c r="E11" s="1" t="s">
        <v>61</v>
      </c>
      <c r="F11" s="1" t="s">
        <v>112</v>
      </c>
      <c r="G11" s="1" t="s">
        <v>99</v>
      </c>
      <c r="H11" s="1" t="s">
        <v>100</v>
      </c>
      <c r="I11" s="1" t="s">
        <v>143</v>
      </c>
      <c r="J11" s="1" t="s">
        <v>102</v>
      </c>
      <c r="K11" s="1" t="s">
        <v>143</v>
      </c>
      <c r="L11" s="1" t="s">
        <v>143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144</v>
      </c>
      <c r="R11" s="1" t="s">
        <v>107</v>
      </c>
      <c r="S11" s="1" t="s">
        <v>108</v>
      </c>
      <c r="T11" s="1" t="s">
        <v>109</v>
      </c>
    </row>
    <row r="12" s="1" customFormat="1" spans="1:20">
      <c r="A12" s="3">
        <v>16787642724</v>
      </c>
      <c r="B12" s="1" t="s">
        <v>112</v>
      </c>
      <c r="C12" s="1" t="s">
        <v>145</v>
      </c>
      <c r="D12" s="1" t="s">
        <v>146</v>
      </c>
      <c r="E12" s="1" t="s">
        <v>64</v>
      </c>
      <c r="F12" s="1" t="s">
        <v>112</v>
      </c>
      <c r="G12" s="1" t="s">
        <v>99</v>
      </c>
      <c r="H12" s="1" t="s">
        <v>100</v>
      </c>
      <c r="I12" s="1" t="s">
        <v>147</v>
      </c>
      <c r="J12" s="1" t="s">
        <v>102</v>
      </c>
      <c r="K12" s="1" t="s">
        <v>147</v>
      </c>
      <c r="L12" s="1" t="s">
        <v>147</v>
      </c>
      <c r="M12" s="1" t="s">
        <v>103</v>
      </c>
      <c r="N12" s="1" t="s">
        <v>103</v>
      </c>
      <c r="O12" s="1" t="s">
        <v>104</v>
      </c>
      <c r="P12" s="1" t="s">
        <v>105</v>
      </c>
      <c r="Q12" s="1" t="s">
        <v>148</v>
      </c>
      <c r="R12" s="1" t="s">
        <v>107</v>
      </c>
      <c r="S12" s="1" t="s">
        <v>108</v>
      </c>
      <c r="T12" s="1" t="s">
        <v>149</v>
      </c>
    </row>
    <row r="13" s="1" customFormat="1" spans="1:20">
      <c r="A13" s="3">
        <v>16788091421</v>
      </c>
      <c r="B13" s="1" t="s">
        <v>112</v>
      </c>
      <c r="C13" s="1" t="s">
        <v>150</v>
      </c>
      <c r="D13" s="1" t="s">
        <v>151</v>
      </c>
      <c r="E13" s="1" t="s">
        <v>67</v>
      </c>
      <c r="F13" s="1" t="s">
        <v>112</v>
      </c>
      <c r="G13" s="1" t="s">
        <v>99</v>
      </c>
      <c r="H13" s="1" t="s">
        <v>100</v>
      </c>
      <c r="I13" s="1" t="s">
        <v>152</v>
      </c>
      <c r="J13" s="1" t="s">
        <v>102</v>
      </c>
      <c r="K13" s="1" t="s">
        <v>152</v>
      </c>
      <c r="L13" s="1" t="s">
        <v>152</v>
      </c>
      <c r="M13" s="1" t="s">
        <v>103</v>
      </c>
      <c r="N13" s="1" t="s">
        <v>103</v>
      </c>
      <c r="O13" s="1" t="s">
        <v>104</v>
      </c>
      <c r="P13" s="1" t="s">
        <v>105</v>
      </c>
      <c r="Q13" s="1" t="s">
        <v>153</v>
      </c>
      <c r="R13" s="1" t="s">
        <v>107</v>
      </c>
      <c r="S13" s="1" t="s">
        <v>108</v>
      </c>
      <c r="T13" s="1" t="s">
        <v>109</v>
      </c>
    </row>
    <row r="14" s="1" customFormat="1" spans="1:20">
      <c r="A14" s="3">
        <v>16788162481</v>
      </c>
      <c r="B14" s="1" t="s">
        <v>112</v>
      </c>
      <c r="C14" s="1" t="s">
        <v>154</v>
      </c>
      <c r="D14" s="1" t="s">
        <v>155</v>
      </c>
      <c r="E14" s="1" t="s">
        <v>70</v>
      </c>
      <c r="F14" s="1" t="s">
        <v>112</v>
      </c>
      <c r="G14" s="1" t="s">
        <v>99</v>
      </c>
      <c r="H14" s="1" t="s">
        <v>100</v>
      </c>
      <c r="I14" s="1" t="s">
        <v>156</v>
      </c>
      <c r="J14" s="1" t="s">
        <v>102</v>
      </c>
      <c r="K14" s="1" t="s">
        <v>156</v>
      </c>
      <c r="L14" s="1" t="s">
        <v>156</v>
      </c>
      <c r="M14" s="1" t="s">
        <v>103</v>
      </c>
      <c r="N14" s="1" t="s">
        <v>103</v>
      </c>
      <c r="O14" s="1" t="s">
        <v>104</v>
      </c>
      <c r="P14" s="1" t="s">
        <v>105</v>
      </c>
      <c r="Q14" s="1" t="s">
        <v>157</v>
      </c>
      <c r="R14" s="1" t="s">
        <v>107</v>
      </c>
      <c r="S14" s="1" t="s">
        <v>108</v>
      </c>
      <c r="T14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2021-11-17T03:08:31Z</dcterms:created>
  <dcterms:modified xsi:type="dcterms:W3CDTF">2021-11-17T03:18:00Z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6CB6ABDCD6AD4FACAC8A8DFC67225998</vt:lpwstr>
  </property>
  <property fmtid="{D5CDD505-2E9C-101B-9397-08002B2CF9AE}" pid="3" name="KSOProductBuildVer">
    <vt:lpwstr>2052-11.1.0.11045</vt:lpwstr>
  </property>
</Properties>
</file>