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<sst xmlns="http://schemas.openxmlformats.org/spreadsheetml/2006/main" count="456" uniqueCount="159">
  <si>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</si>
  <si>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</si>
  <si>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</si>
  <si>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</si>
  <si>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</si>
  <si>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</si>
  <si>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</si>
  <si>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</si>
  <si>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</si>
  <si>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</si>
  <si>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</si>
  <si>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</si>
  <si>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</si>
  <si>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</si>
  <si>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</si>
  <si>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</si>
  <si>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</si>
  <si>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</si>
  <si>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</si>
  <si>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</si>
  <si>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</si>
  <si>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</si>
  <si>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</si>
  <si>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</si>
  <si>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</si>
  <si>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</si>
  <si>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</si>
  <si>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[张北]锦江之星风尚(张家口张北草原天路中都南大街店)(71497997)</t>
  </si>
  <si>
    <t>商务房B&lt;双人入住&gt;&lt;内宾&gt;&lt;预付&gt;&lt;无早&gt;</t>
  </si>
  <si>
    <t>CNY</t>
  </si>
  <si>
    <t>李庆月</t>
  </si>
  <si>
    <t>CA11323211118CNY</t>
  </si>
  <si>
    <t>未提现</t>
  </si>
  <si>
    <t>携程开票</t>
  </si>
  <si>
    <t>标准房A&lt;双人入住&gt;&lt;内宾&gt;&lt;预付&gt;&lt;无早&gt;</t>
  </si>
  <si>
    <t>郑慧</t>
  </si>
  <si>
    <t>何钢</t>
  </si>
  <si>
    <t>取消</t>
  </si>
  <si>
    <t>[靖西]一德丽呈睿轩百色靖西酒店(79021525)</t>
  </si>
  <si>
    <t>豪华双人房&lt;双人入住&gt;&lt;内宾&gt;&lt;预付&gt;&lt;无早&gt;</t>
  </si>
  <si>
    <t>张明宇,齐国利</t>
  </si>
  <si>
    <t>[上海]锦江之星(上海漕河泾星中路地铁站店)(66072634)</t>
  </si>
  <si>
    <t>双人房A&lt;双人入住&gt;&lt;内宾&gt;&lt;预付&gt;&lt;无早&gt;</t>
  </si>
  <si>
    <t>邓伟杰</t>
  </si>
  <si>
    <t>[淮安]格盟酒店(淮安爱民路电竞店)(71451672)</t>
  </si>
  <si>
    <t>高级电竞双机双床房&lt;双人入住&gt;&lt;内宾&gt;&lt;预付&gt;&lt;无早&gt;</t>
  </si>
  <si>
    <t>王志盛</t>
  </si>
  <si>
    <t>acknowledge</t>
  </si>
  <si>
    <t>[厦门]锦江之星(厦门北站嘉庚体育馆店)(71450634)</t>
  </si>
  <si>
    <t>标准房B&lt;双人入住&gt;&lt;内宾&gt;&lt;预付&gt;&lt;无早&gt;</t>
  </si>
  <si>
    <t>王世晨</t>
  </si>
  <si>
    <t>[锦州]锦江之星(锦州云飞桥店)(60986803)</t>
  </si>
  <si>
    <t>宋建明</t>
  </si>
  <si>
    <t>单人房A&lt;双人入住&gt;&lt;内宾&gt;&lt;预付&gt;&lt;无早&gt;</t>
  </si>
  <si>
    <t>戴卫</t>
  </si>
  <si>
    <t>[柳州]城市便捷酒店(柳州柳工大道颐华城店)(72816207)</t>
  </si>
  <si>
    <t>特惠大床房&lt;双人入住&gt;&lt;内宾&gt;&lt;预付&gt;&lt;无早&gt;</t>
  </si>
  <si>
    <t>蔣伟</t>
  </si>
  <si>
    <t>[南宁]锦江都城酒店（南宁武鸣三月三广场店）(71581080)</t>
  </si>
  <si>
    <t>风雅商务房&lt;双人入住&gt;&lt;内宾&gt;&lt;预付&gt;&lt;无早&gt;</t>
  </si>
  <si>
    <t>黄军翰</t>
  </si>
  <si>
    <t>[安顺]安顺豪生温泉度假酒店(80625373)</t>
  </si>
  <si>
    <t>清音双床房&lt;双人入住&gt;&lt;中宾&gt;&lt;日历房套餐高价值&gt;&lt;双早&gt;&lt;新酒店礼盒&gt;</t>
  </si>
  <si>
    <t>赵兴坤,孙昌榜</t>
  </si>
  <si>
    <t>[佛山]百盛达丽呈睿轩佛山千灯湖公园酒店(60985018)</t>
  </si>
  <si>
    <t>惠选双床房&lt;双人入住&gt;&lt;内宾&gt;&lt;预付&gt;&lt;双早&gt;</t>
  </si>
  <si>
    <t>董明兵</t>
  </si>
  <si>
    <t>[深圳]山水时尚酒店(深圳华强北店)(60986701)</t>
  </si>
  <si>
    <t>豪华双床房&lt;双人入住&gt;&lt;内宾&gt;&lt;预付&gt;&lt;无早&gt;</t>
  </si>
  <si>
    <t>元柏贺</t>
  </si>
  <si>
    <t>[梅州]梅州英思廷酒店(80612726)</t>
  </si>
  <si>
    <t>廷悦大床房&lt;内宾&gt;&lt;无早&gt;</t>
  </si>
  <si>
    <t>胡浙徽</t>
  </si>
  <si>
    <t>[上海]子鱼居酒店(上海外滩店)(61360965)</t>
  </si>
  <si>
    <t>豪华大床房&lt;双人入住&gt;&lt;内宾&gt;&lt;预付&gt;&lt;无早&gt;</t>
  </si>
  <si>
    <t>易慧芳</t>
  </si>
  <si>
    <t>,</t>
  </si>
  <si>
    <t>202111141959050020</t>
  </si>
  <si>
    <t>A211118104254481</t>
  </si>
  <si>
    <t>A211118104353481</t>
  </si>
  <si>
    <t>房集：i211118104220 715.7元</t>
  </si>
  <si>
    <t>CNY / HKD 当前参考汇率: 1.221107615</t>
  </si>
  <si>
    <t>总计：3174.05 CNY/
3875.86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</si>
  <si>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</si>
  <si>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</si>
  <si>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</si>
  <si>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</si>
  <si>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</si>
  <si>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</si>
  <si>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</si>
  <si>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</si>
  <si>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</si>
  <si>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</si>
  <si>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</si>
  <si>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</si>
  <si>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</si>
  <si>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</si>
  <si>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</si>
  <si>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</si>
  <si>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</si>
  <si>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2021-11-11</t>
  </si>
  <si>
    <t>2296341</t>
  </si>
  <si>
    <t>锦江之星风尚(张家口张北草原天路中都南大街店)</t>
  </si>
  <si>
    <t>2021-11-14</t>
  </si>
  <si>
    <t>2021-11-15</t>
  </si>
  <si>
    <t>退房日月结</t>
  </si>
  <si>
    <t>131.02</t>
  </si>
  <si>
    <t>RMB</t>
  </si>
  <si>
    <t>0</t>
  </si>
  <si>
    <t>0.00</t>
  </si>
  <si>
    <t>携程汇智国内直连</t>
  </si>
  <si>
    <t>2021-11-11 10:38:28</t>
  </si>
  <si>
    <t>否</t>
  </si>
  <si>
    <t>汇智国际旅游发展有限公司</t>
  </si>
  <si>
    <t>直连</t>
  </si>
  <si>
    <t>2296448</t>
  </si>
  <si>
    <t>164.02</t>
  </si>
  <si>
    <t>2021-11-11 12:12:58</t>
  </si>
  <si>
    <t>2021-11-13</t>
  </si>
  <si>
    <t>2298963</t>
  </si>
  <si>
    <t>靖西一德丽呈睿轩酒店</t>
  </si>
  <si>
    <t>217.30</t>
  </si>
  <si>
    <t>2021-11-13 20:57:30</t>
  </si>
  <si>
    <t>2299238</t>
  </si>
  <si>
    <t>锦江之星(上海漕河泾星中路地铁站店)</t>
  </si>
  <si>
    <t>232.70</t>
  </si>
  <si>
    <t>2021-11-14 12:33:37</t>
  </si>
  <si>
    <t>2299239</t>
  </si>
  <si>
    <t>格盟酒店(淮安爱民路电竞店)</t>
  </si>
  <si>
    <t>182.55</t>
  </si>
  <si>
    <t>2021-11-14 12:34:57</t>
  </si>
  <si>
    <t>2299322</t>
  </si>
  <si>
    <t>锦江之星(锦州云飞桥店)</t>
  </si>
  <si>
    <t>147.52</t>
  </si>
  <si>
    <t>2021-11-14 15:18:15</t>
  </si>
  <si>
    <t>2299338</t>
  </si>
  <si>
    <t>189.07</t>
  </si>
  <si>
    <t>2021-11-14 16:17:54</t>
  </si>
  <si>
    <t>2299380</t>
  </si>
  <si>
    <t>锦江都城酒店（南宁武鸣三月三广场店）</t>
  </si>
  <si>
    <t>224.29</t>
  </si>
  <si>
    <t>2021-11-14 18:09:41</t>
  </si>
  <si>
    <t>2299420</t>
  </si>
  <si>
    <t>百盛达丽呈睿轩佛山千灯湖公园酒店</t>
  </si>
  <si>
    <t>292.13</t>
  </si>
  <si>
    <t>2021-11-14 19:33:15</t>
  </si>
  <si>
    <t>2299422</t>
  </si>
  <si>
    <t>山水时尚酒店(深圳华强北店)</t>
  </si>
  <si>
    <t>287.88</t>
  </si>
  <si>
    <t>2021-11-14 19:34:11</t>
  </si>
  <si>
    <t>2299476</t>
  </si>
  <si>
    <t>梅州英思廷酒店</t>
  </si>
  <si>
    <t>213.13</t>
  </si>
  <si>
    <t>2021-11-14 21:52:09</t>
  </si>
  <si>
    <t>直采</t>
  </si>
  <si>
    <t>2299503</t>
  </si>
  <si>
    <t>子鱼居酒店(上海外滩店)</t>
  </si>
  <si>
    <t>176.74</t>
  </si>
  <si>
    <t>2021-11-14 23:10:55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</si>
</sst>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16769512355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44514</v>
      </c>
      <c r="G2" s="5">
        <v>44515</v>
      </c>
      <c r="H2" s="4">
        <v>1</v>
      </c>
      <c r="I2" s="4">
        <v>1</v>
      </c>
      <c r="J2" s="4">
        <v>1</v>
      </c>
      <c r="K2" s="4" t="s">
        <v>29</v>
      </c>
      <c r="L2" s="4">
        <v>131.02</v>
      </c>
      <c r="M2" s="4">
        <v>131.02</v>
      </c>
      <c r="N2" s="4" t="s">
        <v>30</v>
      </c>
      <c r="O2" s="4" t="s">
        <v>31</v>
      </c>
      <c r="P2" s="4" t="s">
        <v>32</v>
      </c>
      <c r="Q2" s="4">
        <v>0</v>
      </c>
      <c r="R2" s="7">
        <v>44511</v>
      </c>
      <c r="S2" s="5">
        <v>44518</v>
      </c>
      <c r="T2" s="4" t="s">
        <v>33</v>
      </c>
      <c r="U2" s="4">
        <v>131.02</v>
      </c>
      <c r="V2" s="4">
        <v>0</v>
      </c>
      <c r="W2" s="4">
        <v>0</v>
      </c>
      <c r="X2" s="4">
        <v>2296341</v>
      </c>
      <c r="Y2" s="4">
        <v>104018922734</v>
      </c>
    </row>
    <row r="3" s="4" customFormat="1" spans="1:25">
      <c r="A3" s="4">
        <v>16769841259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44514</v>
      </c>
      <c r="G3" s="5">
        <v>44515</v>
      </c>
      <c r="H3" s="4">
        <v>1</v>
      </c>
      <c r="I3" s="4">
        <v>1</v>
      </c>
      <c r="J3" s="4">
        <v>1</v>
      </c>
      <c r="K3" s="4" t="s">
        <v>29</v>
      </c>
      <c r="L3" s="4">
        <v>164.02</v>
      </c>
      <c r="M3" s="4">
        <v>164.02</v>
      </c>
      <c r="N3" s="4" t="s">
        <v>35</v>
      </c>
      <c r="O3" s="4" t="s">
        <v>31</v>
      </c>
      <c r="P3" s="4" t="s">
        <v>32</v>
      </c>
      <c r="Q3" s="4">
        <v>0</v>
      </c>
      <c r="R3" s="7">
        <v>44511</v>
      </c>
      <c r="S3" s="5">
        <v>44518</v>
      </c>
      <c r="T3" s="4" t="s">
        <v>33</v>
      </c>
      <c r="U3" s="4">
        <v>164.02</v>
      </c>
      <c r="V3" s="4">
        <v>0</v>
      </c>
      <c r="W3" s="4">
        <v>0</v>
      </c>
      <c r="X3" s="4">
        <v>2296448</v>
      </c>
      <c r="Y3" s="4">
        <v>104019104504</v>
      </c>
    </row>
    <row r="4" s="4" customFormat="1" spans="1:24">
      <c r="A4" s="4">
        <v>16785542017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44514</v>
      </c>
      <c r="G4" s="5">
        <v>44515</v>
      </c>
      <c r="H4" s="4">
        <v>1</v>
      </c>
      <c r="I4" s="4">
        <v>1</v>
      </c>
      <c r="J4" s="4">
        <v>1</v>
      </c>
      <c r="K4" s="4" t="s">
        <v>29</v>
      </c>
      <c r="L4" s="4">
        <v>131.23</v>
      </c>
      <c r="M4" s="4">
        <v>131.23</v>
      </c>
      <c r="N4" s="4" t="s">
        <v>36</v>
      </c>
      <c r="O4" s="4" t="s">
        <v>31</v>
      </c>
      <c r="P4" s="4" t="s">
        <v>32</v>
      </c>
      <c r="Q4" s="4">
        <v>0</v>
      </c>
      <c r="R4" s="7">
        <v>44513</v>
      </c>
      <c r="S4" s="5">
        <v>44518</v>
      </c>
      <c r="T4" s="4" t="s">
        <v>33</v>
      </c>
      <c r="U4" s="4">
        <v>131.23</v>
      </c>
      <c r="V4" s="4">
        <v>0</v>
      </c>
      <c r="W4" s="4">
        <v>0</v>
      </c>
      <c r="X4" s="4">
        <v>2298501</v>
      </c>
    </row>
    <row r="5" s="4" customFormat="1" spans="1:24">
      <c r="A5" s="4">
        <v>16785542017</v>
      </c>
      <c r="B5" s="4" t="s">
        <v>25</v>
      </c>
      <c r="C5" s="4" t="s">
        <v>37</v>
      </c>
      <c r="D5" s="4" t="s">
        <v>27</v>
      </c>
      <c r="E5" s="4" t="s">
        <v>28</v>
      </c>
      <c r="F5" s="5">
        <v>44514</v>
      </c>
      <c r="G5" s="5">
        <v>44515</v>
      </c>
      <c r="H5" s="4">
        <v>1</v>
      </c>
      <c r="I5" s="4">
        <v>1</v>
      </c>
      <c r="J5" s="4">
        <v>1</v>
      </c>
      <c r="K5" s="4" t="s">
        <v>29</v>
      </c>
      <c r="L5" s="4">
        <v>-131.23</v>
      </c>
      <c r="M5" s="4">
        <v>-131.23</v>
      </c>
      <c r="N5" s="4" t="s">
        <v>36</v>
      </c>
      <c r="O5" s="4" t="s">
        <v>31</v>
      </c>
      <c r="P5" s="4" t="s">
        <v>32</v>
      </c>
      <c r="Q5" s="4">
        <v>0</v>
      </c>
      <c r="R5" s="7">
        <v>44513</v>
      </c>
      <c r="S5" s="5">
        <v>44518</v>
      </c>
      <c r="T5" s="4" t="s">
        <v>33</v>
      </c>
      <c r="U5" s="4">
        <v>-131.23</v>
      </c>
      <c r="V5" s="4">
        <v>0</v>
      </c>
      <c r="W5" s="4">
        <v>0</v>
      </c>
      <c r="X5" s="4">
        <v>2298501</v>
      </c>
    </row>
    <row r="6" s="4" customFormat="1" spans="1:24">
      <c r="A6" s="4">
        <v>16788009824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44514</v>
      </c>
      <c r="G6" s="5">
        <v>44515</v>
      </c>
      <c r="H6" s="4">
        <v>2</v>
      </c>
      <c r="I6" s="4">
        <v>1</v>
      </c>
      <c r="J6" s="4">
        <v>2</v>
      </c>
      <c r="K6" s="4" t="s">
        <v>29</v>
      </c>
      <c r="L6" s="4">
        <v>217.3</v>
      </c>
      <c r="M6" s="4">
        <v>217.3</v>
      </c>
      <c r="N6" s="4" t="s">
        <v>40</v>
      </c>
      <c r="O6" s="4" t="s">
        <v>31</v>
      </c>
      <c r="P6" s="4" t="s">
        <v>32</v>
      </c>
      <c r="Q6" s="4">
        <v>0</v>
      </c>
      <c r="R6" s="7">
        <v>44513</v>
      </c>
      <c r="S6" s="5">
        <v>44518</v>
      </c>
      <c r="T6" s="4" t="s">
        <v>33</v>
      </c>
      <c r="U6" s="4">
        <v>217.3</v>
      </c>
      <c r="V6" s="4">
        <v>0</v>
      </c>
      <c r="W6" s="4">
        <v>0</v>
      </c>
      <c r="X6" s="4">
        <v>2298963</v>
      </c>
    </row>
    <row r="7" s="4" customFormat="1" spans="1:25">
      <c r="A7" s="4">
        <v>16793462453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44514</v>
      </c>
      <c r="G7" s="5">
        <v>44515</v>
      </c>
      <c r="H7" s="4">
        <v>1</v>
      </c>
      <c r="I7" s="4">
        <v>1</v>
      </c>
      <c r="J7" s="4">
        <v>1</v>
      </c>
      <c r="K7" s="4" t="s">
        <v>29</v>
      </c>
      <c r="L7" s="4">
        <v>232.7</v>
      </c>
      <c r="M7" s="4">
        <v>232.7</v>
      </c>
      <c r="N7" s="4" t="s">
        <v>43</v>
      </c>
      <c r="O7" s="4" t="s">
        <v>31</v>
      </c>
      <c r="P7" s="4" t="s">
        <v>32</v>
      </c>
      <c r="Q7" s="4">
        <v>0</v>
      </c>
      <c r="R7" s="7">
        <v>44514</v>
      </c>
      <c r="S7" s="5">
        <v>44518</v>
      </c>
      <c r="T7" s="4" t="s">
        <v>33</v>
      </c>
      <c r="U7" s="4">
        <v>232.7</v>
      </c>
      <c r="V7" s="4">
        <v>0</v>
      </c>
      <c r="W7" s="4">
        <v>0</v>
      </c>
      <c r="X7" s="4">
        <v>2299238</v>
      </c>
      <c r="Y7" s="4">
        <v>104026353684</v>
      </c>
    </row>
    <row r="8" s="4" customFormat="1" spans="1:25">
      <c r="A8" s="4">
        <v>16793467616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44514</v>
      </c>
      <c r="G8" s="5">
        <v>44515</v>
      </c>
      <c r="H8" s="4">
        <v>1</v>
      </c>
      <c r="I8" s="4">
        <v>1</v>
      </c>
      <c r="J8" s="4">
        <v>1</v>
      </c>
      <c r="K8" s="4" t="s">
        <v>29</v>
      </c>
      <c r="L8" s="4">
        <v>182.55</v>
      </c>
      <c r="M8" s="4">
        <v>182.55</v>
      </c>
      <c r="N8" s="4" t="s">
        <v>46</v>
      </c>
      <c r="O8" s="4" t="s">
        <v>31</v>
      </c>
      <c r="P8" s="4" t="s">
        <v>32</v>
      </c>
      <c r="Q8" s="4">
        <v>0</v>
      </c>
      <c r="R8" s="7">
        <v>44514</v>
      </c>
      <c r="S8" s="5">
        <v>44518</v>
      </c>
      <c r="T8" s="4" t="s">
        <v>33</v>
      </c>
      <c r="U8" s="4">
        <v>182.55</v>
      </c>
      <c r="V8" s="4">
        <v>0</v>
      </c>
      <c r="W8" s="4">
        <v>0</v>
      </c>
      <c r="X8" s="4">
        <v>2299239</v>
      </c>
      <c r="Y8" s="4" t="s">
        <v>47</v>
      </c>
    </row>
    <row r="9" s="4" customFormat="1" spans="1:24">
      <c r="A9" s="4">
        <v>16793687685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44514</v>
      </c>
      <c r="G9" s="5">
        <v>44515</v>
      </c>
      <c r="H9" s="4">
        <v>1</v>
      </c>
      <c r="I9" s="4">
        <v>1</v>
      </c>
      <c r="J9" s="4">
        <v>1</v>
      </c>
      <c r="K9" s="4" t="s">
        <v>29</v>
      </c>
      <c r="L9" s="4">
        <v>138.79</v>
      </c>
      <c r="M9" s="4">
        <v>138.79</v>
      </c>
      <c r="N9" s="4" t="s">
        <v>50</v>
      </c>
      <c r="O9" s="4" t="s">
        <v>31</v>
      </c>
      <c r="P9" s="4" t="s">
        <v>32</v>
      </c>
      <c r="Q9" s="4">
        <v>0</v>
      </c>
      <c r="R9" s="7">
        <v>44514</v>
      </c>
      <c r="S9" s="5">
        <v>44518</v>
      </c>
      <c r="T9" s="4" t="s">
        <v>33</v>
      </c>
      <c r="U9" s="4">
        <v>138.79</v>
      </c>
      <c r="V9" s="4">
        <v>0</v>
      </c>
      <c r="W9" s="4">
        <v>0</v>
      </c>
      <c r="X9" s="4">
        <v>2299275</v>
      </c>
    </row>
    <row r="10" s="4" customFormat="1" spans="1:24">
      <c r="A10" s="4">
        <v>16793687685</v>
      </c>
      <c r="B10" s="4" t="s">
        <v>25</v>
      </c>
      <c r="C10" s="4" t="s">
        <v>37</v>
      </c>
      <c r="D10" s="4" t="s">
        <v>48</v>
      </c>
      <c r="E10" s="4" t="s">
        <v>49</v>
      </c>
      <c r="F10" s="5">
        <v>44514</v>
      </c>
      <c r="G10" s="5">
        <v>44515</v>
      </c>
      <c r="H10" s="4">
        <v>1</v>
      </c>
      <c r="I10" s="4">
        <v>1</v>
      </c>
      <c r="J10" s="4">
        <v>1</v>
      </c>
      <c r="K10" s="4" t="s">
        <v>29</v>
      </c>
      <c r="L10" s="4">
        <v>-138.79</v>
      </c>
      <c r="M10" s="4">
        <v>-138.79</v>
      </c>
      <c r="N10" s="4" t="s">
        <v>50</v>
      </c>
      <c r="O10" s="4" t="s">
        <v>31</v>
      </c>
      <c r="P10" s="4" t="s">
        <v>32</v>
      </c>
      <c r="Q10" s="4">
        <v>0</v>
      </c>
      <c r="R10" s="7">
        <v>44514</v>
      </c>
      <c r="S10" s="5">
        <v>44518</v>
      </c>
      <c r="T10" s="4" t="s">
        <v>33</v>
      </c>
      <c r="U10" s="4">
        <v>-138.79</v>
      </c>
      <c r="V10" s="4">
        <v>0</v>
      </c>
      <c r="W10" s="4">
        <v>0</v>
      </c>
      <c r="X10" s="4">
        <v>2299275</v>
      </c>
    </row>
    <row r="11" s="4" customFormat="1" spans="1:25">
      <c r="A11" s="4">
        <v>16793970200</v>
      </c>
      <c r="B11" s="4" t="s">
        <v>25</v>
      </c>
      <c r="C11" s="4" t="s">
        <v>26</v>
      </c>
      <c r="D11" s="4" t="s">
        <v>51</v>
      </c>
      <c r="E11" s="4" t="s">
        <v>28</v>
      </c>
      <c r="F11" s="5">
        <v>44514</v>
      </c>
      <c r="G11" s="5">
        <v>44515</v>
      </c>
      <c r="H11" s="4">
        <v>1</v>
      </c>
      <c r="I11" s="4">
        <v>1</v>
      </c>
      <c r="J11" s="4">
        <v>1</v>
      </c>
      <c r="K11" s="4" t="s">
        <v>29</v>
      </c>
      <c r="L11" s="4">
        <v>147.52</v>
      </c>
      <c r="M11" s="4">
        <v>147.52</v>
      </c>
      <c r="N11" s="4" t="s">
        <v>52</v>
      </c>
      <c r="O11" s="4" t="s">
        <v>31</v>
      </c>
      <c r="P11" s="4" t="s">
        <v>32</v>
      </c>
      <c r="Q11" s="4">
        <v>0</v>
      </c>
      <c r="R11" s="7">
        <v>44514</v>
      </c>
      <c r="S11" s="5">
        <v>44518</v>
      </c>
      <c r="T11" s="4" t="s">
        <v>33</v>
      </c>
      <c r="U11" s="4">
        <v>147.52</v>
      </c>
      <c r="V11" s="4">
        <v>0</v>
      </c>
      <c r="W11" s="4">
        <v>0</v>
      </c>
      <c r="X11" s="4">
        <v>2299322</v>
      </c>
      <c r="Y11" s="4">
        <v>104026678004</v>
      </c>
    </row>
    <row r="12" s="4" customFormat="1" spans="1:25">
      <c r="A12" s="4">
        <v>16794130396</v>
      </c>
      <c r="B12" s="4" t="s">
        <v>25</v>
      </c>
      <c r="C12" s="4" t="s">
        <v>26</v>
      </c>
      <c r="D12" s="4" t="s">
        <v>41</v>
      </c>
      <c r="E12" s="4" t="s">
        <v>53</v>
      </c>
      <c r="F12" s="5">
        <v>44514</v>
      </c>
      <c r="G12" s="5">
        <v>44515</v>
      </c>
      <c r="H12" s="4">
        <v>1</v>
      </c>
      <c r="I12" s="4">
        <v>1</v>
      </c>
      <c r="J12" s="4">
        <v>1</v>
      </c>
      <c r="K12" s="4" t="s">
        <v>29</v>
      </c>
      <c r="L12" s="4">
        <v>189.07</v>
      </c>
      <c r="M12" s="4">
        <v>189.07</v>
      </c>
      <c r="N12" s="4" t="s">
        <v>54</v>
      </c>
      <c r="O12" s="4" t="s">
        <v>31</v>
      </c>
      <c r="P12" s="4" t="s">
        <v>32</v>
      </c>
      <c r="Q12" s="4">
        <v>0</v>
      </c>
      <c r="R12" s="7">
        <v>44514</v>
      </c>
      <c r="S12" s="5">
        <v>44518</v>
      </c>
      <c r="T12" s="4" t="s">
        <v>33</v>
      </c>
      <c r="U12" s="4">
        <v>189.07</v>
      </c>
      <c r="V12" s="4">
        <v>0</v>
      </c>
      <c r="W12" s="4">
        <v>0</v>
      </c>
      <c r="X12" s="4">
        <v>2299338</v>
      </c>
      <c r="Y12" s="4">
        <v>104026802314</v>
      </c>
    </row>
    <row r="13" s="4" customFormat="1" spans="1:23">
      <c r="A13" s="4">
        <v>16794154330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44514</v>
      </c>
      <c r="G13" s="5">
        <v>44515</v>
      </c>
      <c r="H13" s="4">
        <v>1</v>
      </c>
      <c r="I13" s="4">
        <v>1</v>
      </c>
      <c r="J13" s="4">
        <v>1</v>
      </c>
      <c r="K13" s="4" t="s">
        <v>29</v>
      </c>
      <c r="L13" s="4">
        <v>175.57</v>
      </c>
      <c r="M13" s="4">
        <v>175.57</v>
      </c>
      <c r="N13" s="4" t="s">
        <v>57</v>
      </c>
      <c r="O13" s="4" t="s">
        <v>31</v>
      </c>
      <c r="P13" s="4" t="s">
        <v>32</v>
      </c>
      <c r="Q13" s="4">
        <v>0</v>
      </c>
      <c r="R13" s="7">
        <v>44514</v>
      </c>
      <c r="S13" s="5">
        <v>44518</v>
      </c>
      <c r="T13" s="4" t="s">
        <v>33</v>
      </c>
      <c r="U13" s="4">
        <v>175.57</v>
      </c>
      <c r="V13" s="4">
        <v>0</v>
      </c>
      <c r="W13" s="4">
        <v>0</v>
      </c>
    </row>
    <row r="14" s="4" customFormat="1" spans="1:23">
      <c r="A14" s="4">
        <v>16794154330</v>
      </c>
      <c r="B14" s="4" t="s">
        <v>25</v>
      </c>
      <c r="C14" s="4" t="s">
        <v>37</v>
      </c>
      <c r="D14" s="4" t="s">
        <v>55</v>
      </c>
      <c r="E14" s="4" t="s">
        <v>56</v>
      </c>
      <c r="F14" s="5">
        <v>44514</v>
      </c>
      <c r="G14" s="5">
        <v>44515</v>
      </c>
      <c r="H14" s="4">
        <v>1</v>
      </c>
      <c r="I14" s="4">
        <v>1</v>
      </c>
      <c r="J14" s="4">
        <v>1</v>
      </c>
      <c r="K14" s="4" t="s">
        <v>29</v>
      </c>
      <c r="L14" s="4">
        <v>-175.57</v>
      </c>
      <c r="M14" s="4">
        <v>-175.57</v>
      </c>
      <c r="N14" s="4" t="s">
        <v>57</v>
      </c>
      <c r="O14" s="4" t="s">
        <v>31</v>
      </c>
      <c r="P14" s="4" t="s">
        <v>32</v>
      </c>
      <c r="Q14" s="4">
        <v>0</v>
      </c>
      <c r="R14" s="7">
        <v>44514</v>
      </c>
      <c r="S14" s="5">
        <v>44518</v>
      </c>
      <c r="T14" s="4" t="s">
        <v>33</v>
      </c>
      <c r="U14" s="4">
        <v>-175.57</v>
      </c>
      <c r="V14" s="4">
        <v>0</v>
      </c>
      <c r="W14" s="4">
        <v>0</v>
      </c>
    </row>
    <row r="15" s="4" customFormat="1" spans="1:25">
      <c r="A15" s="4">
        <v>16794496739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44514</v>
      </c>
      <c r="G15" s="5">
        <v>44515</v>
      </c>
      <c r="H15" s="4">
        <v>1</v>
      </c>
      <c r="I15" s="4">
        <v>1</v>
      </c>
      <c r="J15" s="4">
        <v>1</v>
      </c>
      <c r="K15" s="4" t="s">
        <v>29</v>
      </c>
      <c r="L15" s="4">
        <v>224.29</v>
      </c>
      <c r="M15" s="4">
        <v>224.29</v>
      </c>
      <c r="N15" s="4" t="s">
        <v>60</v>
      </c>
      <c r="O15" s="4" t="s">
        <v>31</v>
      </c>
      <c r="P15" s="4" t="s">
        <v>32</v>
      </c>
      <c r="Q15" s="4">
        <v>0</v>
      </c>
      <c r="R15" s="7">
        <v>44514</v>
      </c>
      <c r="S15" s="5">
        <v>44518</v>
      </c>
      <c r="T15" s="4" t="s">
        <v>33</v>
      </c>
      <c r="U15" s="4">
        <v>224.29</v>
      </c>
      <c r="V15" s="4">
        <v>0</v>
      </c>
      <c r="W15" s="4">
        <v>0</v>
      </c>
      <c r="X15" s="4">
        <v>2299380</v>
      </c>
      <c r="Y15" s="4">
        <v>104027027914</v>
      </c>
    </row>
    <row r="16" s="4" customFormat="1" spans="1:25">
      <c r="A16" s="4">
        <v>16794710541</v>
      </c>
      <c r="B16" s="4" t="s">
        <v>25</v>
      </c>
      <c r="C16" s="4" t="s">
        <v>26</v>
      </c>
      <c r="D16" s="4" t="s">
        <v>61</v>
      </c>
      <c r="E16" s="4" t="s">
        <v>62</v>
      </c>
      <c r="F16" s="5">
        <v>44514</v>
      </c>
      <c r="G16" s="5">
        <v>44515</v>
      </c>
      <c r="H16" s="4">
        <v>2</v>
      </c>
      <c r="I16" s="4">
        <v>1</v>
      </c>
      <c r="J16" s="4">
        <v>2</v>
      </c>
      <c r="K16" s="4" t="s">
        <v>29</v>
      </c>
      <c r="L16" s="4">
        <v>715.7</v>
      </c>
      <c r="M16" s="4">
        <v>715.7</v>
      </c>
      <c r="N16" s="4" t="s">
        <v>63</v>
      </c>
      <c r="O16" s="4" t="s">
        <v>31</v>
      </c>
      <c r="P16" s="4" t="s">
        <v>32</v>
      </c>
      <c r="Q16" s="4">
        <v>0</v>
      </c>
      <c r="R16" s="7">
        <v>44514</v>
      </c>
      <c r="S16" s="5">
        <v>44518</v>
      </c>
      <c r="T16" s="4" t="s">
        <v>33</v>
      </c>
      <c r="U16" s="4">
        <v>715.7</v>
      </c>
      <c r="V16" s="4">
        <v>0</v>
      </c>
      <c r="W16" s="4">
        <v>0</v>
      </c>
      <c r="X16" s="4"/>
      <c r="Y16" s="4">
        <v>1277612</v>
      </c>
    </row>
    <row r="17" s="4" customFormat="1" spans="1:24">
      <c r="A17" s="4">
        <v>16794774988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44514</v>
      </c>
      <c r="G17" s="5">
        <v>44515</v>
      </c>
      <c r="H17" s="4">
        <v>1</v>
      </c>
      <c r="I17" s="4">
        <v>1</v>
      </c>
      <c r="J17" s="4">
        <v>1</v>
      </c>
      <c r="K17" s="4" t="s">
        <v>29</v>
      </c>
      <c r="L17" s="4">
        <v>292.13</v>
      </c>
      <c r="M17" s="4">
        <v>292.13</v>
      </c>
      <c r="N17" s="4" t="s">
        <v>66</v>
      </c>
      <c r="O17" s="4" t="s">
        <v>31</v>
      </c>
      <c r="P17" s="4" t="s">
        <v>32</v>
      </c>
      <c r="Q17" s="4">
        <v>0</v>
      </c>
      <c r="R17" s="7">
        <v>44514</v>
      </c>
      <c r="S17" s="5">
        <v>44518</v>
      </c>
      <c r="T17" s="4" t="s">
        <v>33</v>
      </c>
      <c r="U17" s="4">
        <v>292.13</v>
      </c>
      <c r="V17" s="4">
        <v>0</v>
      </c>
      <c r="W17" s="4">
        <v>0</v>
      </c>
      <c r="X17" s="4">
        <v>2299420</v>
      </c>
    </row>
    <row r="18" s="4" customFormat="1" spans="1:24">
      <c r="A18" s="4">
        <v>16794778085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44514</v>
      </c>
      <c r="G18" s="5">
        <v>44515</v>
      </c>
      <c r="H18" s="4">
        <v>1</v>
      </c>
      <c r="I18" s="4">
        <v>1</v>
      </c>
      <c r="J18" s="4">
        <v>1</v>
      </c>
      <c r="K18" s="4" t="s">
        <v>29</v>
      </c>
      <c r="L18" s="4">
        <v>287.88</v>
      </c>
      <c r="M18" s="4">
        <v>287.88</v>
      </c>
      <c r="N18" s="4" t="s">
        <v>69</v>
      </c>
      <c r="O18" s="4" t="s">
        <v>31</v>
      </c>
      <c r="P18" s="4" t="s">
        <v>32</v>
      </c>
      <c r="Q18" s="4">
        <v>0</v>
      </c>
      <c r="R18" s="7">
        <v>44514</v>
      </c>
      <c r="S18" s="5">
        <v>44518</v>
      </c>
      <c r="T18" s="4" t="s">
        <v>33</v>
      </c>
      <c r="U18" s="4">
        <v>287.88</v>
      </c>
      <c r="V18" s="4">
        <v>0</v>
      </c>
      <c r="W18" s="4">
        <v>0</v>
      </c>
      <c r="X18" s="4">
        <v>2299422</v>
      </c>
    </row>
    <row r="19" s="4" customFormat="1" spans="1:24">
      <c r="A19" s="4">
        <v>16795225702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44514</v>
      </c>
      <c r="G19" s="5">
        <v>44515</v>
      </c>
      <c r="H19" s="4">
        <v>1</v>
      </c>
      <c r="I19" s="4">
        <v>1</v>
      </c>
      <c r="J19" s="4">
        <v>1</v>
      </c>
      <c r="K19" s="4" t="s">
        <v>29</v>
      </c>
      <c r="L19" s="4">
        <v>213.13</v>
      </c>
      <c r="M19" s="4">
        <v>213.13</v>
      </c>
      <c r="N19" s="4" t="s">
        <v>72</v>
      </c>
      <c r="O19" s="4" t="s">
        <v>31</v>
      </c>
      <c r="P19" s="4" t="s">
        <v>32</v>
      </c>
      <c r="Q19" s="4">
        <v>0</v>
      </c>
      <c r="R19" s="7">
        <v>44514</v>
      </c>
      <c r="S19" s="5">
        <v>44518</v>
      </c>
      <c r="T19" s="4" t="s">
        <v>33</v>
      </c>
      <c r="U19" s="4">
        <v>213.13</v>
      </c>
      <c r="V19" s="4">
        <v>0</v>
      </c>
      <c r="W19" s="4">
        <v>0</v>
      </c>
      <c r="X19" s="4">
        <v>2299476</v>
      </c>
    </row>
    <row r="20" s="4" customFormat="1" spans="1:23">
      <c r="A20" s="4">
        <v>16795445395</v>
      </c>
      <c r="B20" s="4" t="s">
        <v>25</v>
      </c>
      <c r="C20" s="4" t="s">
        <v>26</v>
      </c>
      <c r="D20" s="4" t="s">
        <v>73</v>
      </c>
      <c r="E20" s="4" t="s">
        <v>74</v>
      </c>
      <c r="F20" s="5">
        <v>44514</v>
      </c>
      <c r="G20" s="5">
        <v>44515</v>
      </c>
      <c r="H20" s="4">
        <v>1</v>
      </c>
      <c r="I20" s="4">
        <v>1</v>
      </c>
      <c r="J20" s="4">
        <v>1</v>
      </c>
      <c r="K20" s="4" t="s">
        <v>29</v>
      </c>
      <c r="L20" s="4">
        <v>176.74</v>
      </c>
      <c r="M20" s="4">
        <v>176.74</v>
      </c>
      <c r="N20" s="4" t="s">
        <v>75</v>
      </c>
      <c r="O20" s="4" t="s">
        <v>31</v>
      </c>
      <c r="P20" s="4" t="s">
        <v>32</v>
      </c>
      <c r="Q20" s="4">
        <v>0</v>
      </c>
      <c r="R20" s="7">
        <v>44514</v>
      </c>
      <c r="S20" s="5">
        <v>44518</v>
      </c>
      <c r="T20" s="4" t="s">
        <v>33</v>
      </c>
      <c r="U20" s="4">
        <v>176.74</v>
      </c>
      <c r="V20" s="4">
        <v>0</v>
      </c>
      <c r="W2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3" sqref="A23:E27"/>
    </sheetView>
  </sheetViews>
  <sheetFormatPr defaultColWidth="9" defaultRowHeight="13.5"/>
  <cols>
    <col min="1" max="1" width="11.875" style="4" customWidth="1"/>
    <col min="2" max="3" width="11.5" style="4"/>
    <col min="4" max="4" width="10" style="4" customWidth="1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4">
        <v>16769512355</v>
      </c>
      <c r="B2" s="5">
        <v>44514</v>
      </c>
      <c r="C2" s="5">
        <v>44515</v>
      </c>
      <c r="D2" s="4">
        <v>131.02</v>
      </c>
      <c r="E2" s="4" t="str">
        <f>VLOOKUP(A2,HOP!A:L,12,0)</f>
        <v>131.02</v>
      </c>
      <c r="F2" s="4" t="str">
        <f>VLOOKUP(A2,HOP!A:C,3,0)</f>
        <v>2296341</v>
      </c>
      <c r="G2" s="4">
        <f>D2-E2</f>
        <v>0</v>
      </c>
      <c r="H2" s="4" t="str">
        <f>$H$1&amp;F2</f>
        <v>,2296341</v>
      </c>
      <c r="I2" s="4" t="str">
        <f>VLOOKUP(A2,HOP!A:T,20,0)</f>
        <v>直连</v>
      </c>
    </row>
    <row r="3" s="4" customFormat="1" spans="1:9">
      <c r="A3" s="4">
        <v>16769841259</v>
      </c>
      <c r="B3" s="5">
        <v>44514</v>
      </c>
      <c r="C3" s="5">
        <v>44515</v>
      </c>
      <c r="D3" s="4">
        <v>164.02</v>
      </c>
      <c r="E3" s="4" t="str">
        <f>VLOOKUP(A3,HOP!A:L,12,0)</f>
        <v>164.02</v>
      </c>
      <c r="F3" s="4" t="str">
        <f>VLOOKUP(A3,HOP!A:C,3,0)</f>
        <v>2296448</v>
      </c>
      <c r="G3" s="4">
        <f t="shared" ref="G3:G17" si="0">D3-E3</f>
        <v>0</v>
      </c>
      <c r="H3" s="4" t="str">
        <f t="shared" ref="H3:H17" si="1">$H$1&amp;F3</f>
        <v>,2296448</v>
      </c>
      <c r="I3" s="4" t="str">
        <f>VLOOKUP(A3,HOP!A:T,20,0)</f>
        <v>直连</v>
      </c>
    </row>
    <row r="4" s="4" customFormat="1" hidden="1" spans="1:9">
      <c r="A4" s="4">
        <v>16785542017</v>
      </c>
      <c r="B4" s="5">
        <v>44514</v>
      </c>
      <c r="C4" s="5">
        <v>44515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16788009824</v>
      </c>
      <c r="B5" s="5">
        <v>44514</v>
      </c>
      <c r="C5" s="5">
        <v>44515</v>
      </c>
      <c r="D5" s="4">
        <v>217.3</v>
      </c>
      <c r="E5" s="4" t="str">
        <f>VLOOKUP(A5,HOP!A:L,12,0)</f>
        <v>217.30</v>
      </c>
      <c r="F5" s="4" t="str">
        <f>VLOOKUP(A5,HOP!A:C,3,0)</f>
        <v>2298963</v>
      </c>
      <c r="G5" s="4">
        <f t="shared" si="0"/>
        <v>0</v>
      </c>
      <c r="H5" s="4" t="str">
        <f t="shared" si="1"/>
        <v>,2298963</v>
      </c>
      <c r="I5" s="4" t="str">
        <f>VLOOKUP(A5,HOP!A:T,20,0)</f>
        <v>直连</v>
      </c>
    </row>
    <row r="6" s="4" customFormat="1" spans="1:9">
      <c r="A6" s="4">
        <v>16793462453</v>
      </c>
      <c r="B6" s="5">
        <v>44514</v>
      </c>
      <c r="C6" s="5">
        <v>44515</v>
      </c>
      <c r="D6" s="4">
        <v>232.7</v>
      </c>
      <c r="E6" s="4" t="str">
        <f>VLOOKUP(A6,HOP!A:L,12,0)</f>
        <v>232.70</v>
      </c>
      <c r="F6" s="4" t="str">
        <f>VLOOKUP(A6,HOP!A:C,3,0)</f>
        <v>2299238</v>
      </c>
      <c r="G6" s="4">
        <f t="shared" si="0"/>
        <v>0</v>
      </c>
      <c r="H6" s="4" t="str">
        <f t="shared" si="1"/>
        <v>,2299238</v>
      </c>
      <c r="I6" s="4" t="str">
        <f>VLOOKUP(A6,HOP!A:T,20,0)</f>
        <v>直连</v>
      </c>
    </row>
    <row r="7" s="4" customFormat="1" spans="1:9">
      <c r="A7" s="4">
        <v>16793467616</v>
      </c>
      <c r="B7" s="5">
        <v>44514</v>
      </c>
      <c r="C7" s="5">
        <v>44515</v>
      </c>
      <c r="D7" s="4">
        <v>182.55</v>
      </c>
      <c r="E7" s="4" t="str">
        <f>VLOOKUP(A7,HOP!A:L,12,0)</f>
        <v>182.55</v>
      </c>
      <c r="F7" s="4" t="str">
        <f>VLOOKUP(A7,HOP!A:C,3,0)</f>
        <v>2299239</v>
      </c>
      <c r="G7" s="4">
        <f t="shared" si="0"/>
        <v>0</v>
      </c>
      <c r="H7" s="4" t="str">
        <f t="shared" si="1"/>
        <v>,2299239</v>
      </c>
      <c r="I7" s="4" t="str">
        <f>VLOOKUP(A7,HOP!A:T,20,0)</f>
        <v>直连</v>
      </c>
    </row>
    <row r="8" s="4" customFormat="1" hidden="1" spans="1:9">
      <c r="A8" s="4">
        <v>16793687685</v>
      </c>
      <c r="B8" s="5">
        <v>44514</v>
      </c>
      <c r="C8" s="5">
        <v>44515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16793970200</v>
      </c>
      <c r="B9" s="5">
        <v>44514</v>
      </c>
      <c r="C9" s="5">
        <v>44515</v>
      </c>
      <c r="D9" s="4">
        <v>147.52</v>
      </c>
      <c r="E9" s="4" t="str">
        <f>VLOOKUP(A9,HOP!A:L,12,0)</f>
        <v>147.52</v>
      </c>
      <c r="F9" s="4" t="str">
        <f>VLOOKUP(A9,HOP!A:C,3,0)</f>
        <v>2299322</v>
      </c>
      <c r="G9" s="4">
        <f t="shared" si="0"/>
        <v>0</v>
      </c>
      <c r="H9" s="4" t="str">
        <f t="shared" si="1"/>
        <v>,2299322</v>
      </c>
      <c r="I9" s="4" t="str">
        <f>VLOOKUP(A9,HOP!A:T,20,0)</f>
        <v>直连</v>
      </c>
    </row>
    <row r="10" s="4" customFormat="1" spans="1:9">
      <c r="A10" s="4">
        <v>16794130396</v>
      </c>
      <c r="B10" s="5">
        <v>44514</v>
      </c>
      <c r="C10" s="5">
        <v>44515</v>
      </c>
      <c r="D10" s="4">
        <v>189.07</v>
      </c>
      <c r="E10" s="4" t="str">
        <f>VLOOKUP(A10,HOP!A:L,12,0)</f>
        <v>189.07</v>
      </c>
      <c r="F10" s="4" t="str">
        <f>VLOOKUP(A10,HOP!A:C,3,0)</f>
        <v>2299338</v>
      </c>
      <c r="G10" s="4">
        <f t="shared" si="0"/>
        <v>0</v>
      </c>
      <c r="H10" s="4" t="str">
        <f t="shared" si="1"/>
        <v>,2299338</v>
      </c>
      <c r="I10" s="4" t="str">
        <f>VLOOKUP(A10,HOP!A:T,20,0)</f>
        <v>直连</v>
      </c>
    </row>
    <row r="11" s="4" customFormat="1" hidden="1" spans="1:9">
      <c r="A11" s="4">
        <v>16794154330</v>
      </c>
      <c r="B11" s="5">
        <v>44514</v>
      </c>
      <c r="C11" s="5">
        <v>44515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16794496739</v>
      </c>
      <c r="B12" s="5">
        <v>44514</v>
      </c>
      <c r="C12" s="5">
        <v>44515</v>
      </c>
      <c r="D12" s="4">
        <v>224.29</v>
      </c>
      <c r="E12" s="4" t="str">
        <f>VLOOKUP(A12,HOP!A:L,12,0)</f>
        <v>224.29</v>
      </c>
      <c r="F12" s="4" t="str">
        <f>VLOOKUP(A12,HOP!A:C,3,0)</f>
        <v>2299380</v>
      </c>
      <c r="G12" s="4">
        <f t="shared" si="0"/>
        <v>0</v>
      </c>
      <c r="H12" s="4" t="str">
        <f t="shared" si="1"/>
        <v>,2299380</v>
      </c>
      <c r="I12" s="4" t="str">
        <f>VLOOKUP(A12,HOP!A:T,20,0)</f>
        <v>直连</v>
      </c>
    </row>
    <row r="13" s="4" customFormat="1" hidden="1" spans="1:10">
      <c r="A13" s="4">
        <v>16794710541</v>
      </c>
      <c r="B13" s="5">
        <v>44514</v>
      </c>
      <c r="C13" s="5">
        <v>44515</v>
      </c>
      <c r="D13" s="4">
        <v>715.7</v>
      </c>
      <c r="E13" s="6">
        <v>715.7</v>
      </c>
      <c r="F13" s="8" t="s">
        <v>77</v>
      </c>
      <c r="G13" s="4">
        <f t="shared" si="0"/>
        <v>0</v>
      </c>
      <c r="H13" s="4" t="str">
        <f t="shared" si="1"/>
        <v>,202111141959050020</v>
      </c>
      <c r="I13" s="4" t="e">
        <f>VLOOKUP(A13,HOP!A:T,20,0)</f>
        <v>#N/A</v>
      </c>
      <c r="J13" s="4">
        <v>11.14</v>
      </c>
    </row>
    <row r="14" s="4" customFormat="1" spans="1:9">
      <c r="A14" s="4">
        <v>16794774988</v>
      </c>
      <c r="B14" s="5">
        <v>44514</v>
      </c>
      <c r="C14" s="5">
        <v>44515</v>
      </c>
      <c r="D14" s="4">
        <v>292.13</v>
      </c>
      <c r="E14" s="4" t="str">
        <f>VLOOKUP(A14,HOP!A:L,12,0)</f>
        <v>292.13</v>
      </c>
      <c r="F14" s="4" t="str">
        <f>VLOOKUP(A14,HOP!A:C,3,0)</f>
        <v>2299420</v>
      </c>
      <c r="G14" s="4">
        <f t="shared" si="0"/>
        <v>0</v>
      </c>
      <c r="H14" s="4" t="str">
        <f t="shared" si="1"/>
        <v>,2299420</v>
      </c>
      <c r="I14" s="4" t="str">
        <f>VLOOKUP(A14,HOP!A:T,20,0)</f>
        <v>直连</v>
      </c>
    </row>
    <row r="15" s="4" customFormat="1" spans="1:9">
      <c r="A15" s="4">
        <v>16794778085</v>
      </c>
      <c r="B15" s="5">
        <v>44514</v>
      </c>
      <c r="C15" s="5">
        <v>44515</v>
      </c>
      <c r="D15" s="4">
        <v>287.88</v>
      </c>
      <c r="E15" s="4" t="str">
        <f>VLOOKUP(A15,HOP!A:L,12,0)</f>
        <v>287.88</v>
      </c>
      <c r="F15" s="4" t="str">
        <f>VLOOKUP(A15,HOP!A:C,3,0)</f>
        <v>2299422</v>
      </c>
      <c r="G15" s="4">
        <f t="shared" si="0"/>
        <v>0</v>
      </c>
      <c r="H15" s="4" t="str">
        <f t="shared" si="1"/>
        <v>,2299422</v>
      </c>
      <c r="I15" s="4" t="str">
        <f>VLOOKUP(A15,HOP!A:T,20,0)</f>
        <v>直连</v>
      </c>
    </row>
    <row r="16" s="4" customFormat="1" spans="1:9">
      <c r="A16" s="4">
        <v>16795225702</v>
      </c>
      <c r="B16" s="5">
        <v>44514</v>
      </c>
      <c r="C16" s="5">
        <v>44515</v>
      </c>
      <c r="D16" s="4">
        <v>213.13</v>
      </c>
      <c r="E16" s="4" t="str">
        <f>VLOOKUP(A16,HOP!A:L,12,0)</f>
        <v>213.13</v>
      </c>
      <c r="F16" s="4" t="str">
        <f>VLOOKUP(A16,HOP!A:C,3,0)</f>
        <v>2299476</v>
      </c>
      <c r="G16" s="4">
        <f t="shared" si="0"/>
        <v>0</v>
      </c>
      <c r="H16" s="4" t="str">
        <f t="shared" si="1"/>
        <v>,2299476</v>
      </c>
      <c r="I16" s="4" t="str">
        <f>VLOOKUP(A16,HOP!A:T,20,0)</f>
        <v>直采</v>
      </c>
    </row>
    <row r="17" s="4" customFormat="1" spans="1:9">
      <c r="A17" s="4">
        <v>16795445395</v>
      </c>
      <c r="B17" s="5">
        <v>44514</v>
      </c>
      <c r="C17" s="5">
        <v>44515</v>
      </c>
      <c r="D17" s="4">
        <v>176.74</v>
      </c>
      <c r="E17" s="4" t="str">
        <f>VLOOKUP(A17,HOP!A:L,12,0)</f>
        <v>176.74</v>
      </c>
      <c r="F17" s="4" t="str">
        <f>VLOOKUP(A17,HOP!A:C,3,0)</f>
        <v>2299503</v>
      </c>
      <c r="G17" s="4">
        <f t="shared" si="0"/>
        <v>0</v>
      </c>
      <c r="H17" s="4" t="str">
        <f t="shared" si="1"/>
        <v>,2299503</v>
      </c>
      <c r="I17" s="4" t="str">
        <f>VLOOKUP(A17,HOP!A:T,20,0)</f>
        <v>直连</v>
      </c>
    </row>
    <row r="19" spans="4:4">
      <c r="D19" s="4">
        <f>SUM(D2:D18)</f>
        <v>3174.05</v>
      </c>
    </row>
    <row r="23" spans="1:5">
      <c r="A23" s="4" t="s">
        <v>78</v>
      </c>
      <c r="D23" s="4">
        <v>213.13</v>
      </c>
      <c r="E23" s="4">
        <v>260.25</v>
      </c>
    </row>
    <row r="24" spans="1:5">
      <c r="A24" s="4" t="s">
        <v>79</v>
      </c>
      <c r="D24" s="4">
        <v>2245.22</v>
      </c>
      <c r="E24" s="4">
        <v>2741.66</v>
      </c>
    </row>
    <row r="25" spans="1:5">
      <c r="A25" s="4" t="s">
        <v>80</v>
      </c>
      <c r="D25" s="4">
        <v>715.7</v>
      </c>
      <c r="E25" s="4">
        <v>873.95</v>
      </c>
    </row>
    <row r="26" spans="1:5">
      <c r="A26" s="4" t="s">
        <v>81</v>
      </c>
      <c r="D26" s="4">
        <f>SUBTOTAL(9,D23:D25)</f>
        <v>3174.05</v>
      </c>
      <c r="E26" s="4">
        <f>SUBTOTAL(9,E23:E25)</f>
        <v>3875.86</v>
      </c>
    </row>
    <row r="27" spans="1:1">
      <c r="A27" s="4" t="s">
        <v>82</v>
      </c>
    </row>
  </sheetData>
  <autoFilter ref="A1:XFD19">
    <filterColumn colId="3">
      <filters blank="1">
        <filter val="131.02"/>
        <filter val="147.52"/>
        <filter val="164.02"/>
        <filter val="217.3"/>
        <filter val="213.13"/>
        <filter val="292.13"/>
        <filter val="176.74"/>
        <filter val="182.55"/>
        <filter val="3174.05"/>
        <filter val="232.7"/>
        <filter val="715.7"/>
        <filter val="189.07"/>
        <filter val="287.88"/>
        <filter val="224.29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</row>
    <row r="2" s="1" customFormat="1" spans="1:20">
      <c r="A2" s="3">
        <v>16769512355</v>
      </c>
      <c r="B2" s="1" t="s">
        <v>100</v>
      </c>
      <c r="C2" s="1" t="s">
        <v>101</v>
      </c>
      <c r="D2" s="1" t="s">
        <v>102</v>
      </c>
      <c r="E2" s="1" t="s">
        <v>30</v>
      </c>
      <c r="F2" s="1" t="s">
        <v>103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16769841259</v>
      </c>
      <c r="B3" s="1" t="s">
        <v>100</v>
      </c>
      <c r="C3" s="1" t="s">
        <v>115</v>
      </c>
      <c r="D3" s="1" t="s">
        <v>102</v>
      </c>
      <c r="E3" s="1" t="s">
        <v>35</v>
      </c>
      <c r="F3" s="1" t="s">
        <v>103</v>
      </c>
      <c r="G3" s="1" t="s">
        <v>104</v>
      </c>
      <c r="H3" s="1" t="s">
        <v>105</v>
      </c>
      <c r="I3" s="1" t="s">
        <v>116</v>
      </c>
      <c r="J3" s="1" t="s">
        <v>107</v>
      </c>
      <c r="K3" s="1" t="s">
        <v>116</v>
      </c>
      <c r="L3" s="1" t="s">
        <v>116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117</v>
      </c>
      <c r="R3" s="1" t="s">
        <v>112</v>
      </c>
      <c r="S3" s="1" t="s">
        <v>113</v>
      </c>
      <c r="T3" s="1" t="s">
        <v>114</v>
      </c>
    </row>
    <row r="4" s="1" customFormat="1" spans="1:20">
      <c r="A4" s="3">
        <v>16788009824</v>
      </c>
      <c r="B4" s="1" t="s">
        <v>118</v>
      </c>
      <c r="C4" s="1" t="s">
        <v>119</v>
      </c>
      <c r="D4" s="1" t="s">
        <v>120</v>
      </c>
      <c r="E4" s="1" t="s">
        <v>40</v>
      </c>
      <c r="F4" s="1" t="s">
        <v>103</v>
      </c>
      <c r="G4" s="1" t="s">
        <v>104</v>
      </c>
      <c r="H4" s="1" t="s">
        <v>105</v>
      </c>
      <c r="I4" s="1" t="s">
        <v>121</v>
      </c>
      <c r="J4" s="1" t="s">
        <v>107</v>
      </c>
      <c r="K4" s="1" t="s">
        <v>121</v>
      </c>
      <c r="L4" s="1" t="s">
        <v>121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122</v>
      </c>
      <c r="R4" s="1" t="s">
        <v>112</v>
      </c>
      <c r="S4" s="1" t="s">
        <v>113</v>
      </c>
      <c r="T4" s="1" t="s">
        <v>114</v>
      </c>
    </row>
    <row r="5" s="1" customFormat="1" spans="1:20">
      <c r="A5" s="3">
        <v>16793462453</v>
      </c>
      <c r="B5" s="1" t="s">
        <v>103</v>
      </c>
      <c r="C5" s="1" t="s">
        <v>123</v>
      </c>
      <c r="D5" s="1" t="s">
        <v>124</v>
      </c>
      <c r="E5" s="1" t="s">
        <v>43</v>
      </c>
      <c r="F5" s="1" t="s">
        <v>103</v>
      </c>
      <c r="G5" s="1" t="s">
        <v>104</v>
      </c>
      <c r="H5" s="1" t="s">
        <v>105</v>
      </c>
      <c r="I5" s="1" t="s">
        <v>125</v>
      </c>
      <c r="J5" s="1" t="s">
        <v>107</v>
      </c>
      <c r="K5" s="1" t="s">
        <v>125</v>
      </c>
      <c r="L5" s="1" t="s">
        <v>125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126</v>
      </c>
      <c r="R5" s="1" t="s">
        <v>112</v>
      </c>
      <c r="S5" s="1" t="s">
        <v>113</v>
      </c>
      <c r="T5" s="1" t="s">
        <v>114</v>
      </c>
    </row>
    <row r="6" s="1" customFormat="1" spans="1:20">
      <c r="A6" s="3">
        <v>16793467616</v>
      </c>
      <c r="B6" s="1" t="s">
        <v>103</v>
      </c>
      <c r="C6" s="1" t="s">
        <v>127</v>
      </c>
      <c r="D6" s="1" t="s">
        <v>128</v>
      </c>
      <c r="E6" s="1" t="s">
        <v>46</v>
      </c>
      <c r="F6" s="1" t="s">
        <v>103</v>
      </c>
      <c r="G6" s="1" t="s">
        <v>104</v>
      </c>
      <c r="H6" s="1" t="s">
        <v>105</v>
      </c>
      <c r="I6" s="1" t="s">
        <v>129</v>
      </c>
      <c r="J6" s="1" t="s">
        <v>107</v>
      </c>
      <c r="K6" s="1" t="s">
        <v>129</v>
      </c>
      <c r="L6" s="1" t="s">
        <v>129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130</v>
      </c>
      <c r="R6" s="1" t="s">
        <v>112</v>
      </c>
      <c r="S6" s="1" t="s">
        <v>113</v>
      </c>
      <c r="T6" s="1" t="s">
        <v>114</v>
      </c>
    </row>
    <row r="7" s="1" customFormat="1" spans="1:20">
      <c r="A7" s="3">
        <v>16793970200</v>
      </c>
      <c r="B7" s="1" t="s">
        <v>103</v>
      </c>
      <c r="C7" s="1" t="s">
        <v>131</v>
      </c>
      <c r="D7" s="1" t="s">
        <v>132</v>
      </c>
      <c r="E7" s="1" t="s">
        <v>52</v>
      </c>
      <c r="F7" s="1" t="s">
        <v>103</v>
      </c>
      <c r="G7" s="1" t="s">
        <v>104</v>
      </c>
      <c r="H7" s="1" t="s">
        <v>105</v>
      </c>
      <c r="I7" s="1" t="s">
        <v>133</v>
      </c>
      <c r="J7" s="1" t="s">
        <v>107</v>
      </c>
      <c r="K7" s="1" t="s">
        <v>133</v>
      </c>
      <c r="L7" s="1" t="s">
        <v>133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134</v>
      </c>
      <c r="R7" s="1" t="s">
        <v>112</v>
      </c>
      <c r="S7" s="1" t="s">
        <v>113</v>
      </c>
      <c r="T7" s="1" t="s">
        <v>114</v>
      </c>
    </row>
    <row r="8" s="1" customFormat="1" spans="1:20">
      <c r="A8" s="3">
        <v>16794130396</v>
      </c>
      <c r="B8" s="1" t="s">
        <v>103</v>
      </c>
      <c r="C8" s="1" t="s">
        <v>135</v>
      </c>
      <c r="D8" s="1" t="s">
        <v>124</v>
      </c>
      <c r="E8" s="1" t="s">
        <v>54</v>
      </c>
      <c r="F8" s="1" t="s">
        <v>103</v>
      </c>
      <c r="G8" s="1" t="s">
        <v>104</v>
      </c>
      <c r="H8" s="1" t="s">
        <v>105</v>
      </c>
      <c r="I8" s="1" t="s">
        <v>136</v>
      </c>
      <c r="J8" s="1" t="s">
        <v>107</v>
      </c>
      <c r="K8" s="1" t="s">
        <v>136</v>
      </c>
      <c r="L8" s="1" t="s">
        <v>136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137</v>
      </c>
      <c r="R8" s="1" t="s">
        <v>112</v>
      </c>
      <c r="S8" s="1" t="s">
        <v>113</v>
      </c>
      <c r="T8" s="1" t="s">
        <v>114</v>
      </c>
    </row>
    <row r="9" s="1" customFormat="1" spans="1:20">
      <c r="A9" s="3">
        <v>16794496739</v>
      </c>
      <c r="B9" s="1" t="s">
        <v>103</v>
      </c>
      <c r="C9" s="1" t="s">
        <v>138</v>
      </c>
      <c r="D9" s="1" t="s">
        <v>139</v>
      </c>
      <c r="E9" s="1" t="s">
        <v>60</v>
      </c>
      <c r="F9" s="1" t="s">
        <v>103</v>
      </c>
      <c r="G9" s="1" t="s">
        <v>104</v>
      </c>
      <c r="H9" s="1" t="s">
        <v>105</v>
      </c>
      <c r="I9" s="1" t="s">
        <v>140</v>
      </c>
      <c r="J9" s="1" t="s">
        <v>107</v>
      </c>
      <c r="K9" s="1" t="s">
        <v>140</v>
      </c>
      <c r="L9" s="1" t="s">
        <v>140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141</v>
      </c>
      <c r="R9" s="1" t="s">
        <v>112</v>
      </c>
      <c r="S9" s="1" t="s">
        <v>113</v>
      </c>
      <c r="T9" s="1" t="s">
        <v>114</v>
      </c>
    </row>
    <row r="10" s="1" customFormat="1" spans="1:20">
      <c r="A10" s="3">
        <v>16794774988</v>
      </c>
      <c r="B10" s="1" t="s">
        <v>103</v>
      </c>
      <c r="C10" s="1" t="s">
        <v>142</v>
      </c>
      <c r="D10" s="1" t="s">
        <v>143</v>
      </c>
      <c r="E10" s="1" t="s">
        <v>66</v>
      </c>
      <c r="F10" s="1" t="s">
        <v>103</v>
      </c>
      <c r="G10" s="1" t="s">
        <v>104</v>
      </c>
      <c r="H10" s="1" t="s">
        <v>105</v>
      </c>
      <c r="I10" s="1" t="s">
        <v>144</v>
      </c>
      <c r="J10" s="1" t="s">
        <v>107</v>
      </c>
      <c r="K10" s="1" t="s">
        <v>144</v>
      </c>
      <c r="L10" s="1" t="s">
        <v>144</v>
      </c>
      <c r="M10" s="1" t="s">
        <v>108</v>
      </c>
      <c r="N10" s="1" t="s">
        <v>108</v>
      </c>
      <c r="O10" s="1" t="s">
        <v>109</v>
      </c>
      <c r="P10" s="1" t="s">
        <v>110</v>
      </c>
      <c r="Q10" s="1" t="s">
        <v>145</v>
      </c>
      <c r="R10" s="1" t="s">
        <v>112</v>
      </c>
      <c r="S10" s="1" t="s">
        <v>113</v>
      </c>
      <c r="T10" s="1" t="s">
        <v>114</v>
      </c>
    </row>
    <row r="11" s="1" customFormat="1" spans="1:20">
      <c r="A11" s="3">
        <v>16794778085</v>
      </c>
      <c r="B11" s="1" t="s">
        <v>103</v>
      </c>
      <c r="C11" s="1" t="s">
        <v>146</v>
      </c>
      <c r="D11" s="1" t="s">
        <v>147</v>
      </c>
      <c r="E11" s="1" t="s">
        <v>69</v>
      </c>
      <c r="F11" s="1" t="s">
        <v>103</v>
      </c>
      <c r="G11" s="1" t="s">
        <v>104</v>
      </c>
      <c r="H11" s="1" t="s">
        <v>105</v>
      </c>
      <c r="I11" s="1" t="s">
        <v>148</v>
      </c>
      <c r="J11" s="1" t="s">
        <v>107</v>
      </c>
      <c r="K11" s="1" t="s">
        <v>148</v>
      </c>
      <c r="L11" s="1" t="s">
        <v>148</v>
      </c>
      <c r="M11" s="1" t="s">
        <v>108</v>
      </c>
      <c r="N11" s="1" t="s">
        <v>108</v>
      </c>
      <c r="O11" s="1" t="s">
        <v>109</v>
      </c>
      <c r="P11" s="1" t="s">
        <v>110</v>
      </c>
      <c r="Q11" s="1" t="s">
        <v>149</v>
      </c>
      <c r="R11" s="1" t="s">
        <v>112</v>
      </c>
      <c r="S11" s="1" t="s">
        <v>113</v>
      </c>
      <c r="T11" s="1" t="s">
        <v>114</v>
      </c>
    </row>
    <row r="12" s="1" customFormat="1" spans="1:20">
      <c r="A12" s="3">
        <v>16795225702</v>
      </c>
      <c r="B12" s="1" t="s">
        <v>103</v>
      </c>
      <c r="C12" s="1" t="s">
        <v>150</v>
      </c>
      <c r="D12" s="1" t="s">
        <v>151</v>
      </c>
      <c r="E12" s="1" t="s">
        <v>72</v>
      </c>
      <c r="F12" s="1" t="s">
        <v>103</v>
      </c>
      <c r="G12" s="1" t="s">
        <v>104</v>
      </c>
      <c r="H12" s="1" t="s">
        <v>105</v>
      </c>
      <c r="I12" s="1" t="s">
        <v>152</v>
      </c>
      <c r="J12" s="1" t="s">
        <v>107</v>
      </c>
      <c r="K12" s="1" t="s">
        <v>152</v>
      </c>
      <c r="L12" s="1" t="s">
        <v>152</v>
      </c>
      <c r="M12" s="1" t="s">
        <v>108</v>
      </c>
      <c r="N12" s="1" t="s">
        <v>108</v>
      </c>
      <c r="O12" s="1" t="s">
        <v>109</v>
      </c>
      <c r="P12" s="1" t="s">
        <v>110</v>
      </c>
      <c r="Q12" s="1" t="s">
        <v>153</v>
      </c>
      <c r="R12" s="1" t="s">
        <v>112</v>
      </c>
      <c r="S12" s="1" t="s">
        <v>113</v>
      </c>
      <c r="T12" s="1" t="s">
        <v>154</v>
      </c>
    </row>
    <row r="13" s="1" customFormat="1" spans="1:20">
      <c r="A13" s="3">
        <v>16795445395</v>
      </c>
      <c r="B13" s="1" t="s">
        <v>103</v>
      </c>
      <c r="C13" s="1" t="s">
        <v>155</v>
      </c>
      <c r="D13" s="1" t="s">
        <v>156</v>
      </c>
      <c r="E13" s="1" t="s">
        <v>75</v>
      </c>
      <c r="F13" s="1" t="s">
        <v>103</v>
      </c>
      <c r="G13" s="1" t="s">
        <v>104</v>
      </c>
      <c r="H13" s="1" t="s">
        <v>105</v>
      </c>
      <c r="I13" s="1" t="s">
        <v>157</v>
      </c>
      <c r="J13" s="1" t="s">
        <v>107</v>
      </c>
      <c r="K13" s="1" t="s">
        <v>157</v>
      </c>
      <c r="L13" s="1" t="s">
        <v>157</v>
      </c>
      <c r="M13" s="1" t="s">
        <v>108</v>
      </c>
      <c r="N13" s="1" t="s">
        <v>108</v>
      </c>
      <c r="O13" s="1" t="s">
        <v>109</v>
      </c>
      <c r="P13" s="1" t="s">
        <v>110</v>
      </c>
      <c r="Q13" s="1" t="s">
        <v>158</v>
      </c>
      <c r="R13" s="1" t="s">
        <v>112</v>
      </c>
      <c r="S13" s="1" t="s">
        <v>113</v>
      </c>
      <c r="T13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2021-11-18T02:31:52Z</dcterms:created>
  <dcterms:modified xsi:type="dcterms:W3CDTF">2021-11-18T02:45:41Z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4A5806A66CF84C909DB4FCA60A3B0B29</vt:lpwstr>
  </property>
  <property fmtid="{D5CDD505-2E9C-101B-9397-08002B2CF9AE}" pid="3" name="KSOProductBuildVer">
    <vt:lpwstr>2052-11.1.0.11045</vt:lpwstr>
  </property>
</Properties>
</file>