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<sst xmlns="http://schemas.openxmlformats.org/spreadsheetml/2006/main" count="679" uniqueCount="262">
  <si>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</si>
  <si>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</si>
  <si>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</si>
  <si>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</si>
  <si>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</si>
  <si>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</si>
  <si>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</si>
  <si>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</si>
  <si>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</si>
  <si>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</si>
  <si>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</si>
  <si>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</si>
  <si>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</si>
  <si>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</si>
  <si>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</si>
  <si>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</si>
  <si>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</si>
  <si>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</si>
  <si>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</si>
  <si>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</si>
  <si>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</si>
  <si>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</si>
  <si>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</si>
  <si>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</si>
  <si>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</si>
  <si>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</si>
  <si>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</si>
  <si>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[拉斯维加斯]巴利拉斯维加斯酒店及赌场(Bally's Las Vegas - Hotel &amp; Casino)(55478311)</t>
  </si>
  <si>
    <t>度假房（1张特大床）&lt;不退款&gt;&lt;2人入住&gt;</t>
  </si>
  <si>
    <t>HKD</t>
  </si>
  <si>
    <t>Yu/Helen</t>
  </si>
  <si>
    <t>CA13030211119HKD</t>
  </si>
  <si>
    <t>未提现</t>
  </si>
  <si>
    <t>携程开票</t>
  </si>
  <si>
    <t>[巴彦勒巴]槟城丽昇豪华套房(Lexis Suites Penang)(55694583)</t>
  </si>
  <si>
    <t>高级套房&lt;2人入住&gt;&lt;不退款&gt;&lt;早餐&gt;</t>
  </si>
  <si>
    <t>ALI/NEK MOHD FIKRI BIN</t>
  </si>
  <si>
    <t>FITHRI/MOHD NURFITHRI BIN AHMAD NASIR</t>
  </si>
  <si>
    <t>退单</t>
  </si>
  <si>
    <t>[新德里]拉里特新德里酒店(The Lalit New Delhi)(55452195)</t>
  </si>
  <si>
    <t>商务套房&lt;不退款&gt;&lt;2人入住&gt;</t>
  </si>
  <si>
    <t>Mital/Pankaj</t>
  </si>
  <si>
    <t>RZ-1851804809</t>
  </si>
  <si>
    <t>[迈阿密]迈阿密元素国际机场酒店(Element Miami International Airport)(55270703)</t>
  </si>
  <si>
    <t>特大床房&lt;不退款&gt;&lt;2人入住&gt;</t>
  </si>
  <si>
    <t>RAMIREZ/ALVARO</t>
  </si>
  <si>
    <t>[首尔]首尔时代广场万怡酒店(Courtyard by Marriott Seoul Times Square)(55290127)</t>
  </si>
  <si>
    <t>豪华双床房&lt;不退款&gt;&lt;2人入住&gt;</t>
  </si>
  <si>
    <t>You/JIYEON</t>
  </si>
  <si>
    <t>choi/chung sik</t>
  </si>
  <si>
    <t>[万隆市]格兰德泰布酒店(Grand Tebu Hotel)(68545188)</t>
  </si>
  <si>
    <t>一室房&lt;2人入住&gt;&lt;不退款&gt;&lt;早餐&gt;</t>
  </si>
  <si>
    <t>nasution/mariani lisa</t>
  </si>
  <si>
    <t>[拉斯维加斯]热带拉斯维加斯希尔顿逸林酒店(Tropicana Las Vegas a DoubleTree by Hilton Hotel and Resort)(70391520)</t>
  </si>
  <si>
    <t>客房（1张特大床）&lt;不退款&gt;&lt;2人入住&gt;</t>
  </si>
  <si>
    <t>LIU/ZHIHAO</t>
  </si>
  <si>
    <t>[布拉格]布拉格孔斯唐精品酒店(Boutique Hotel Constans Prague)(55707635)</t>
  </si>
  <si>
    <t>标准双人房&lt;2人入住&gt;&lt;不退款&gt;&lt;早餐&gt;</t>
  </si>
  <si>
    <t>CHEN/POCHIAO</t>
  </si>
  <si>
    <t>[金奈]钦奈万枫OMR酒店(Fairfield by Marriott Chennai OMR)(68029190)</t>
  </si>
  <si>
    <t>费尔菲尔德大号床房&lt;2人入住&gt;&lt;不退款&gt;&lt;早餐&gt;</t>
  </si>
  <si>
    <t>Rajamanickam/Guruprasad</t>
  </si>
  <si>
    <t>[马拉加]马拉加皇宫万豪 AC 酒店(AC Hotel Málaga Palacio by Marriott)(68027982)</t>
  </si>
  <si>
    <t>景观特大床房&lt;2人入住&gt;&lt;不退款&gt;&lt;早餐&gt;</t>
  </si>
  <si>
    <t>AMOROS/DANIEL</t>
  </si>
  <si>
    <t>[Pekiringan]井里汶瑞士贝尔酒店(Swiss-Belhotel Cirebon)(55380643)</t>
  </si>
  <si>
    <t>F/Miftahul</t>
  </si>
  <si>
    <t>[伊斯坦布尔]伊斯坦布尔阿塔图尔克机场希尔顿花园酒店(Hilton Garden Inn Istanbul Atatürk Airport)(55665917)</t>
  </si>
  <si>
    <t>双床房&lt;2人入住&gt;&lt;不退款&gt;&lt;早餐&gt;</t>
  </si>
  <si>
    <t>JIA/RUPING,FENG/XIAOPING</t>
  </si>
  <si>
    <t>[米尔顿凯因斯]Moxy Milton Keynes(80389965)</t>
  </si>
  <si>
    <t>Moxy卧铺大床房&lt;不退款&gt;&lt;2人入住&gt;</t>
  </si>
  <si>
    <t>Andujar/Pedro</t>
  </si>
  <si>
    <t>[华盛顿]华盛顿特区市中心万豪居家酒店(Residence Inn by Marriott Washington, DC Downtown)(55281118)</t>
  </si>
  <si>
    <t>大床一室房&lt;早餐&gt;&lt;不退款&gt;&lt;2人入住&gt;</t>
  </si>
  <si>
    <t>LIN/YUAN</t>
  </si>
  <si>
    <t>[胡志明市]西贡艾美酒店(Le Meridien Saigon)(68026713)</t>
  </si>
  <si>
    <t>城景至尊经典特大床房&lt;2人入住&gt;&lt;不退款&gt;&lt;早餐&gt;</t>
  </si>
  <si>
    <t>NGUYEN/DAC HUY</t>
  </si>
  <si>
    <t>[谢克维提里]歇克维蒂里帕拉格夫傲途格精选度假村及水疗中心(Autograph Collection Paragraph Resort &amp; Spa Shekvetili)(68027961)</t>
  </si>
  <si>
    <t>特大床房带阳台&lt;不退款&gt;&lt;2人入住&gt;</t>
  </si>
  <si>
    <t>bobokhidze/natia,BOBOKHIDZE/NANA</t>
  </si>
  <si>
    <t>2张双人床房带阳台&lt;不退款&gt;&lt;2人入住&gt;</t>
  </si>
  <si>
    <t>NIU/CHANGQIANG,LU/JUN</t>
  </si>
  <si>
    <t>[胡志明市]西贡喜来登酒店(Sheraton Saigon Hotel &amp; Towers)(55439313)</t>
  </si>
  <si>
    <t>高级豪华特大床房&lt;不退款&gt;&lt;2人入住&gt;</t>
  </si>
  <si>
    <t>ZHENG/KAIKANG</t>
  </si>
  <si>
    <t>[坎昆]坎昆JW万豪水疗度假村(JW Marriott Cancun Resort &amp; Spa)(60467526)</t>
  </si>
  <si>
    <t>海景豪华特大床房(带阳台)&lt;不退款&gt;&lt;2人入住&gt;</t>
  </si>
  <si>
    <t>MORENO/Christopher Daniel Moreno</t>
  </si>
  <si>
    <t>，</t>
  </si>
  <si>
    <t>30284 HKD</t>
  </si>
  <si>
    <t>A211119114912481</t>
  </si>
  <si>
    <t>总计：30284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</si>
  <si>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</si>
  <si>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</si>
  <si>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</si>
  <si>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</si>
  <si>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</si>
  <si>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</si>
  <si>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</si>
  <si>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</si>
  <si>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</si>
  <si>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</si>
  <si>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</si>
  <si>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</si>
  <si>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</si>
  <si>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</si>
  <si>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</si>
  <si>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</si>
  <si>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</si>
  <si>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</si>
  <si>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2300014</t>
  </si>
  <si>
    <t>坎昆 JW 万豪度假酒店及水疗中心</t>
  </si>
  <si>
    <t>MORENO Christopher Daniel Moreno</t>
  </si>
  <si>
    <t>2021-11-16</t>
  </si>
  <si>
    <t>退房日周结</t>
  </si>
  <si>
    <t>1097.01</t>
  </si>
  <si>
    <t>1337.00</t>
  </si>
  <si>
    <t>0</t>
  </si>
  <si>
    <t>0.00</t>
  </si>
  <si>
    <t>携程汇智国际直连</t>
  </si>
  <si>
    <t>2021-11-15 20:58:33</t>
  </si>
  <si>
    <t>否</t>
  </si>
  <si>
    <t>汇智国际旅游发展有限公司</t>
  </si>
  <si>
    <t>直连</t>
  </si>
  <si>
    <t>2299947</t>
  </si>
  <si>
    <t>西贡喜来登酒店</t>
  </si>
  <si>
    <t>ZHENG KAIKANG</t>
  </si>
  <si>
    <t>559.58</t>
  </si>
  <si>
    <t>682.00</t>
  </si>
  <si>
    <t>2021-11-15 19:20:11</t>
  </si>
  <si>
    <t>2299935</t>
  </si>
  <si>
    <t>歇克维蒂里帕拉格夫傲途格精选度假村及水疗中心</t>
  </si>
  <si>
    <t>NIU CHANGQIANG,LU JUN</t>
  </si>
  <si>
    <t>623.58</t>
  </si>
  <si>
    <t>760.00</t>
  </si>
  <si>
    <t>2021-11-15 18:55:35</t>
  </si>
  <si>
    <t>2299930</t>
  </si>
  <si>
    <t>bobokhidze natia,BOBOKHIDZE NANA</t>
  </si>
  <si>
    <t>2021-11-15 18:54:04</t>
  </si>
  <si>
    <t>2299804</t>
  </si>
  <si>
    <t>胡志明市西贡艾美酒店</t>
  </si>
  <si>
    <t>NGUYEN DAC HUY</t>
  </si>
  <si>
    <t>562.04</t>
  </si>
  <si>
    <t>685.00</t>
  </si>
  <si>
    <t>2021-11-15 15:56:50</t>
  </si>
  <si>
    <t>2299656</t>
  </si>
  <si>
    <t>华盛顿特区市中心万豪居家酒店</t>
  </si>
  <si>
    <t>LIN YUAN</t>
  </si>
  <si>
    <t>841.83</t>
  </si>
  <si>
    <t>1026.00</t>
  </si>
  <si>
    <t>2021-11-15 10:39:51</t>
  </si>
  <si>
    <t>2299570</t>
  </si>
  <si>
    <t>Moxy Milton Keynes</t>
  </si>
  <si>
    <t>Andujar Pedro</t>
  </si>
  <si>
    <t>585.02</t>
  </si>
  <si>
    <t>713.00</t>
  </si>
  <si>
    <t>2021-11-15 05:09:33</t>
  </si>
  <si>
    <t>2021-11-14</t>
  </si>
  <si>
    <t>2299330</t>
  </si>
  <si>
    <t>伊斯坦布尔阿塔图尔克机场希尔顿花园酒店</t>
  </si>
  <si>
    <t>JIA RUPING,FENG XIAOPING</t>
  </si>
  <si>
    <t>710.55</t>
  </si>
  <si>
    <t>866.00</t>
  </si>
  <si>
    <t>2021-11-14 15:38:16</t>
  </si>
  <si>
    <t>2299082</t>
  </si>
  <si>
    <t>井里汶瑞士贝尔酒店</t>
  </si>
  <si>
    <t>F Miftahul</t>
  </si>
  <si>
    <t>276.51</t>
  </si>
  <si>
    <t>337.00</t>
  </si>
  <si>
    <t>2021-11-14 03:15:35</t>
  </si>
  <si>
    <t>2021-11-13</t>
  </si>
  <si>
    <t>2298958</t>
  </si>
  <si>
    <t>马拉加帕拉西奥万豪AC酒店</t>
  </si>
  <si>
    <t>AMOROS DANIEL</t>
  </si>
  <si>
    <t>3232.83</t>
  </si>
  <si>
    <t>3942.00</t>
  </si>
  <si>
    <t>2021-11-13 20:40:50</t>
  </si>
  <si>
    <t>2298405</t>
  </si>
  <si>
    <t>钦奈 OMR 万豪费尔菲尔德酒店</t>
  </si>
  <si>
    <t>Rajamanickam Guruprasad</t>
  </si>
  <si>
    <t>184.52</t>
  </si>
  <si>
    <t>225.00</t>
  </si>
  <si>
    <t>2021-11-13 04:16:46</t>
  </si>
  <si>
    <t>2021-11-12</t>
  </si>
  <si>
    <t>2297697</t>
  </si>
  <si>
    <t>布拉格孔斯唐精品酒店</t>
  </si>
  <si>
    <t>CHEN POCHIAO</t>
  </si>
  <si>
    <t>400.02</t>
  </si>
  <si>
    <t>487.00</t>
  </si>
  <si>
    <t>2021-11-12 12:52:01</t>
  </si>
  <si>
    <t>2297677</t>
  </si>
  <si>
    <t>热带拉斯维加斯希尔顿逸林酒店</t>
  </si>
  <si>
    <t>LIU ZHIHAO</t>
  </si>
  <si>
    <t>4898.83</t>
  </si>
  <si>
    <t>5964.00</t>
  </si>
  <si>
    <t>2021-11-12 12:42:00</t>
  </si>
  <si>
    <t>2021-11-11</t>
  </si>
  <si>
    <t>2296569</t>
  </si>
  <si>
    <t>格兰德泰布酒店</t>
  </si>
  <si>
    <t>nasution mariani lisa</t>
  </si>
  <si>
    <t>240.85</t>
  </si>
  <si>
    <t>293.00</t>
  </si>
  <si>
    <t>2021-11-11 13:54:01</t>
  </si>
  <si>
    <t>2021-11-10</t>
  </si>
  <si>
    <t>2295176</t>
  </si>
  <si>
    <t>首尔时代广场万怡酒店</t>
  </si>
  <si>
    <t>choi chung sik</t>
  </si>
  <si>
    <t>3000.30</t>
  </si>
  <si>
    <t>3650.00</t>
  </si>
  <si>
    <t>2021-11-10 10:14:26</t>
  </si>
  <si>
    <t>2021-11-09</t>
  </si>
  <si>
    <t>2294581</t>
  </si>
  <si>
    <t>You JIYEON</t>
  </si>
  <si>
    <t>2996.10</t>
  </si>
  <si>
    <t>3644.00</t>
  </si>
  <si>
    <t>2021-11-09 17:34:19</t>
  </si>
  <si>
    <t>2021-11-05</t>
  </si>
  <si>
    <t>2289974</t>
  </si>
  <si>
    <t>迈阿密国际机场酒店</t>
  </si>
  <si>
    <t>RAMIREZ ALVARO</t>
  </si>
  <si>
    <t>614.11</t>
  </si>
  <si>
    <t>746.00</t>
  </si>
  <si>
    <t>2021-11-05 04:44:55</t>
  </si>
  <si>
    <t>2021-11-02</t>
  </si>
  <si>
    <t>2287581</t>
  </si>
  <si>
    <t>拉里特新德里酒店</t>
  </si>
  <si>
    <t>Mital Pankaj</t>
  </si>
  <si>
    <t>1391.23</t>
  </si>
  <si>
    <t>1689.00</t>
  </si>
  <si>
    <t>2021-11-02 05:45:33</t>
  </si>
  <si>
    <t>2021-10-23</t>
  </si>
  <si>
    <t>2282311</t>
  </si>
  <si>
    <t>槟城丽昇豪华套房</t>
  </si>
  <si>
    <t>FITHRI MOHD NURFITHRI BIN AHMAD NASIR</t>
  </si>
  <si>
    <t>743.17</t>
  </si>
  <si>
    <t>903.00</t>
  </si>
  <si>
    <t>2021-10-23 19:16:37</t>
  </si>
  <si>
    <t>2021-10-17</t>
  </si>
  <si>
    <t>2278945</t>
  </si>
  <si>
    <t>ALI NEK MOHD FIKRI BIN</t>
  </si>
  <si>
    <t>743.61</t>
  </si>
  <si>
    <t>897.00</t>
  </si>
  <si>
    <t>2021-10-17 07:12:50</t>
  </si>
  <si>
    <t>2021-09-24</t>
  </si>
  <si>
    <t>2262751</t>
  </si>
  <si>
    <t>百利酒店</t>
  </si>
  <si>
    <t>Yu Helen</t>
  </si>
  <si>
    <t>1690.25</t>
  </si>
  <si>
    <t>2034.00</t>
  </si>
  <si>
    <t>678.01</t>
  </si>
  <si>
    <t>-1355</t>
  </si>
  <si>
    <t>-1126</t>
  </si>
  <si>
    <t>2021-09-24 01:52:03</t>
  </si>
  <si>
    <t>2021-07-28</t>
  </si>
  <si>
    <t>2211612</t>
  </si>
  <si>
    <t>济州岛托斯卡纳酒店</t>
  </si>
  <si>
    <t>kim young  ok</t>
  </si>
  <si>
    <t>2589.73</t>
  </si>
  <si>
    <t>3090.00</t>
  </si>
  <si>
    <t>2021-07-28 19:42:33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</si>
</sst>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16353653905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44513</v>
      </c>
      <c r="G2" s="5">
        <v>44516</v>
      </c>
      <c r="H2" s="4">
        <v>1</v>
      </c>
      <c r="I2" s="4">
        <v>3</v>
      </c>
      <c r="J2" s="4">
        <v>3</v>
      </c>
      <c r="K2" s="4" t="s">
        <v>29</v>
      </c>
      <c r="L2" s="4">
        <v>2034</v>
      </c>
      <c r="M2" s="4">
        <v>2034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44519</v>
      </c>
      <c r="T2" s="4" t="s">
        <v>33</v>
      </c>
      <c r="U2" s="4">
        <v>2034</v>
      </c>
      <c r="V2" s="4">
        <v>0</v>
      </c>
      <c r="W2" s="4">
        <v>0</v>
      </c>
      <c r="X2" s="4">
        <v>2262751</v>
      </c>
    </row>
    <row r="3" s="4" customFormat="1" spans="1:24">
      <c r="A3" s="4">
        <v>16574266776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44515</v>
      </c>
      <c r="G3" s="5">
        <v>44516</v>
      </c>
      <c r="H3" s="4">
        <v>1</v>
      </c>
      <c r="I3" s="4">
        <v>1</v>
      </c>
      <c r="J3" s="4">
        <v>1</v>
      </c>
      <c r="K3" s="4" t="s">
        <v>29</v>
      </c>
      <c r="L3" s="4">
        <v>897</v>
      </c>
      <c r="M3" s="4">
        <v>897</v>
      </c>
      <c r="N3" s="4" t="s">
        <v>36</v>
      </c>
      <c r="O3" s="4" t="s">
        <v>31</v>
      </c>
      <c r="P3" s="4" t="s">
        <v>32</v>
      </c>
      <c r="Q3" s="4">
        <v>0</v>
      </c>
      <c r="R3" s="6">
        <v>44486</v>
      </c>
      <c r="S3" s="5">
        <v>44519</v>
      </c>
      <c r="T3" s="4" t="s">
        <v>33</v>
      </c>
      <c r="U3" s="4">
        <v>897</v>
      </c>
      <c r="V3" s="4">
        <v>0</v>
      </c>
      <c r="W3" s="4">
        <v>0</v>
      </c>
      <c r="X3" s="4">
        <v>2278945</v>
      </c>
    </row>
    <row r="4" s="4" customFormat="1" spans="1:24">
      <c r="A4" s="4">
        <v>16646077334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44515</v>
      </c>
      <c r="G4" s="5">
        <v>44516</v>
      </c>
      <c r="H4" s="4">
        <v>1</v>
      </c>
      <c r="I4" s="4">
        <v>1</v>
      </c>
      <c r="J4" s="4">
        <v>1</v>
      </c>
      <c r="K4" s="4" t="s">
        <v>29</v>
      </c>
      <c r="L4" s="4">
        <v>903</v>
      </c>
      <c r="M4" s="4">
        <v>903</v>
      </c>
      <c r="N4" s="4" t="s">
        <v>37</v>
      </c>
      <c r="O4" s="4" t="s">
        <v>31</v>
      </c>
      <c r="P4" s="4" t="s">
        <v>32</v>
      </c>
      <c r="Q4" s="4">
        <v>0</v>
      </c>
      <c r="R4" s="6">
        <v>44492</v>
      </c>
      <c r="S4" s="5">
        <v>44519</v>
      </c>
      <c r="T4" s="4" t="s">
        <v>33</v>
      </c>
      <c r="U4" s="4">
        <v>903</v>
      </c>
      <c r="V4" s="4">
        <v>0</v>
      </c>
      <c r="W4" s="4">
        <v>0</v>
      </c>
      <c r="X4" s="4">
        <v>2282311</v>
      </c>
    </row>
    <row r="5" s="4" customFormat="1" spans="1:24">
      <c r="A5" s="4">
        <v>16353653905</v>
      </c>
      <c r="B5" s="4" t="s">
        <v>25</v>
      </c>
      <c r="C5" s="4" t="s">
        <v>38</v>
      </c>
      <c r="D5" s="4" t="s">
        <v>27</v>
      </c>
      <c r="E5" s="4" t="s">
        <v>28</v>
      </c>
      <c r="F5" s="5">
        <v>44513</v>
      </c>
      <c r="G5" s="5">
        <v>44516</v>
      </c>
      <c r="H5" s="4">
        <v>1</v>
      </c>
      <c r="I5" s="4">
        <v>3</v>
      </c>
      <c r="J5" s="4">
        <v>3</v>
      </c>
      <c r="K5" s="4" t="s">
        <v>29</v>
      </c>
      <c r="L5" s="4">
        <v>-678</v>
      </c>
      <c r="M5" s="4">
        <v>-678</v>
      </c>
      <c r="N5" s="4" t="s">
        <v>30</v>
      </c>
      <c r="O5" s="4" t="s">
        <v>31</v>
      </c>
      <c r="P5" s="4" t="s">
        <v>32</v>
      </c>
      <c r="Q5" s="4">
        <v>0</v>
      </c>
      <c r="R5" s="6">
        <v>44463</v>
      </c>
      <c r="S5" s="5">
        <v>44519</v>
      </c>
      <c r="T5" s="4" t="s">
        <v>33</v>
      </c>
      <c r="U5" s="4">
        <v>-678</v>
      </c>
      <c r="V5" s="4">
        <v>0</v>
      </c>
      <c r="W5" s="4">
        <v>0</v>
      </c>
      <c r="X5" s="4">
        <v>2262751</v>
      </c>
    </row>
    <row r="6" s="4" customFormat="1" spans="1:24">
      <c r="A6" s="4">
        <v>16353653905</v>
      </c>
      <c r="B6" s="4" t="s">
        <v>25</v>
      </c>
      <c r="C6" s="4" t="s">
        <v>38</v>
      </c>
      <c r="D6" s="4" t="s">
        <v>27</v>
      </c>
      <c r="E6" s="4" t="s">
        <v>28</v>
      </c>
      <c r="F6" s="5">
        <v>44513</v>
      </c>
      <c r="G6" s="5">
        <v>44516</v>
      </c>
      <c r="H6" s="4">
        <v>1</v>
      </c>
      <c r="I6" s="4">
        <v>3</v>
      </c>
      <c r="J6" s="4">
        <v>3</v>
      </c>
      <c r="K6" s="4" t="s">
        <v>29</v>
      </c>
      <c r="L6" s="4">
        <v>-678</v>
      </c>
      <c r="M6" s="4">
        <v>-678</v>
      </c>
      <c r="N6" s="4" t="s">
        <v>30</v>
      </c>
      <c r="O6" s="4" t="s">
        <v>31</v>
      </c>
      <c r="P6" s="4" t="s">
        <v>32</v>
      </c>
      <c r="Q6" s="4">
        <v>0</v>
      </c>
      <c r="R6" s="6">
        <v>44463</v>
      </c>
      <c r="S6" s="5">
        <v>44519</v>
      </c>
      <c r="T6" s="4" t="s">
        <v>33</v>
      </c>
      <c r="U6" s="4">
        <v>-678</v>
      </c>
      <c r="V6" s="4">
        <v>0</v>
      </c>
      <c r="W6" s="4">
        <v>0</v>
      </c>
      <c r="X6" s="4">
        <v>2262751</v>
      </c>
    </row>
    <row r="7" s="4" customFormat="1" spans="1:25">
      <c r="A7" s="4">
        <v>16725035649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44515</v>
      </c>
      <c r="G7" s="5">
        <v>44516</v>
      </c>
      <c r="H7" s="4">
        <v>1</v>
      </c>
      <c r="I7" s="4">
        <v>1</v>
      </c>
      <c r="J7" s="4">
        <v>1</v>
      </c>
      <c r="K7" s="4" t="s">
        <v>29</v>
      </c>
      <c r="L7" s="4">
        <v>1689</v>
      </c>
      <c r="M7" s="4">
        <v>1689</v>
      </c>
      <c r="N7" s="4" t="s">
        <v>41</v>
      </c>
      <c r="O7" s="4" t="s">
        <v>31</v>
      </c>
      <c r="P7" s="4" t="s">
        <v>32</v>
      </c>
      <c r="Q7" s="4">
        <v>0</v>
      </c>
      <c r="R7" s="6">
        <v>44502</v>
      </c>
      <c r="S7" s="5">
        <v>44519</v>
      </c>
      <c r="T7" s="4" t="s">
        <v>33</v>
      </c>
      <c r="U7" s="4">
        <v>1689</v>
      </c>
      <c r="V7" s="4">
        <v>0</v>
      </c>
      <c r="W7" s="4">
        <v>0</v>
      </c>
      <c r="X7" s="4"/>
      <c r="Y7" s="4" t="s">
        <v>42</v>
      </c>
    </row>
    <row r="8" s="4" customFormat="1" spans="1:25">
      <c r="A8" s="4">
        <v>16741309275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44515</v>
      </c>
      <c r="G8" s="5">
        <v>44516</v>
      </c>
      <c r="H8" s="4">
        <v>1</v>
      </c>
      <c r="I8" s="4">
        <v>1</v>
      </c>
      <c r="J8" s="4">
        <v>1</v>
      </c>
      <c r="K8" s="4" t="s">
        <v>29</v>
      </c>
      <c r="L8" s="4">
        <v>746</v>
      </c>
      <c r="M8" s="4">
        <v>746</v>
      </c>
      <c r="N8" s="4" t="s">
        <v>45</v>
      </c>
      <c r="O8" s="4" t="s">
        <v>31</v>
      </c>
      <c r="P8" s="4" t="s">
        <v>32</v>
      </c>
      <c r="Q8" s="4">
        <v>0</v>
      </c>
      <c r="R8" s="6">
        <v>44505</v>
      </c>
      <c r="S8" s="5">
        <v>44519</v>
      </c>
      <c r="T8" s="4" t="s">
        <v>33</v>
      </c>
      <c r="U8" s="4">
        <v>746</v>
      </c>
      <c r="V8" s="4">
        <v>0</v>
      </c>
      <c r="W8" s="4">
        <v>0</v>
      </c>
      <c r="X8" s="4"/>
      <c r="Y8" s="4">
        <v>71516025</v>
      </c>
    </row>
    <row r="9" s="4" customFormat="1" spans="1:25">
      <c r="A9" s="4">
        <v>16761134492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44512</v>
      </c>
      <c r="G9" s="5">
        <v>44516</v>
      </c>
      <c r="H9" s="4">
        <v>1</v>
      </c>
      <c r="I9" s="4">
        <v>4</v>
      </c>
      <c r="J9" s="4">
        <v>4</v>
      </c>
      <c r="K9" s="4" t="s">
        <v>29</v>
      </c>
      <c r="L9" s="4">
        <v>3644</v>
      </c>
      <c r="M9" s="4">
        <v>3644</v>
      </c>
      <c r="N9" s="4" t="s">
        <v>48</v>
      </c>
      <c r="O9" s="4" t="s">
        <v>31</v>
      </c>
      <c r="P9" s="4" t="s">
        <v>32</v>
      </c>
      <c r="Q9" s="4">
        <v>0</v>
      </c>
      <c r="R9" s="6">
        <v>44509</v>
      </c>
      <c r="S9" s="5">
        <v>44519</v>
      </c>
      <c r="T9" s="4" t="s">
        <v>33</v>
      </c>
      <c r="U9" s="4">
        <v>3644</v>
      </c>
      <c r="V9" s="4">
        <v>0</v>
      </c>
      <c r="W9" s="4">
        <v>0</v>
      </c>
      <c r="X9" s="4"/>
      <c r="Y9" s="4">
        <v>74984285</v>
      </c>
    </row>
    <row r="10" s="4" customFormat="1" spans="1:25">
      <c r="A10" s="4">
        <v>16765627485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44512</v>
      </c>
      <c r="G10" s="5">
        <v>44516</v>
      </c>
      <c r="H10" s="4">
        <v>1</v>
      </c>
      <c r="I10" s="4">
        <v>4</v>
      </c>
      <c r="J10" s="4">
        <v>4</v>
      </c>
      <c r="K10" s="4" t="s">
        <v>29</v>
      </c>
      <c r="L10" s="4">
        <v>3650</v>
      </c>
      <c r="M10" s="4">
        <v>3650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44510</v>
      </c>
      <c r="S10" s="5">
        <v>44519</v>
      </c>
      <c r="T10" s="4" t="s">
        <v>33</v>
      </c>
      <c r="U10" s="4">
        <v>3650</v>
      </c>
      <c r="V10" s="4">
        <v>0</v>
      </c>
      <c r="W10" s="4">
        <v>0</v>
      </c>
      <c r="X10" s="4"/>
      <c r="Y10" s="4">
        <v>75752292</v>
      </c>
    </row>
    <row r="11" s="4" customFormat="1" spans="1:24">
      <c r="A11" s="4">
        <v>16770219417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44515</v>
      </c>
      <c r="G11" s="5">
        <v>44516</v>
      </c>
      <c r="H11" s="4">
        <v>1</v>
      </c>
      <c r="I11" s="4">
        <v>1</v>
      </c>
      <c r="J11" s="4">
        <v>1</v>
      </c>
      <c r="K11" s="4" t="s">
        <v>29</v>
      </c>
      <c r="L11" s="4">
        <v>293</v>
      </c>
      <c r="M11" s="4">
        <v>293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44511</v>
      </c>
      <c r="S11" s="5">
        <v>44519</v>
      </c>
      <c r="T11" s="4" t="s">
        <v>33</v>
      </c>
      <c r="U11" s="4">
        <v>293</v>
      </c>
      <c r="V11" s="4">
        <v>0</v>
      </c>
      <c r="W11" s="4">
        <v>0</v>
      </c>
      <c r="X11" s="4">
        <v>2296569</v>
      </c>
    </row>
    <row r="12" s="4" customFormat="1" spans="1:25">
      <c r="A12" s="4">
        <v>16777474804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44512</v>
      </c>
      <c r="G12" s="5">
        <v>44516</v>
      </c>
      <c r="H12" s="4">
        <v>1</v>
      </c>
      <c r="I12" s="4">
        <v>4</v>
      </c>
      <c r="J12" s="4">
        <v>4</v>
      </c>
      <c r="K12" s="4" t="s">
        <v>29</v>
      </c>
      <c r="L12" s="4">
        <v>5964</v>
      </c>
      <c r="M12" s="4">
        <v>5964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44512</v>
      </c>
      <c r="S12" s="5">
        <v>44519</v>
      </c>
      <c r="T12" s="4" t="s">
        <v>33</v>
      </c>
      <c r="U12" s="4">
        <v>5964</v>
      </c>
      <c r="V12" s="4">
        <v>0</v>
      </c>
      <c r="W12" s="4">
        <v>0</v>
      </c>
      <c r="X12" s="4"/>
      <c r="Y12" s="4">
        <v>84949750</v>
      </c>
    </row>
    <row r="13" s="4" customFormat="1" spans="1:25">
      <c r="A13" s="4">
        <v>16777527240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44515</v>
      </c>
      <c r="G13" s="5">
        <v>44516</v>
      </c>
      <c r="H13" s="4">
        <v>1</v>
      </c>
      <c r="I13" s="4">
        <v>1</v>
      </c>
      <c r="J13" s="4">
        <v>1</v>
      </c>
      <c r="K13" s="4" t="s">
        <v>29</v>
      </c>
      <c r="L13" s="4">
        <v>487</v>
      </c>
      <c r="M13" s="4">
        <v>487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44512</v>
      </c>
      <c r="S13" s="5">
        <v>44519</v>
      </c>
      <c r="T13" s="4" t="s">
        <v>33</v>
      </c>
      <c r="U13" s="4">
        <v>487</v>
      </c>
      <c r="V13" s="4">
        <v>0</v>
      </c>
      <c r="W13" s="4">
        <v>0</v>
      </c>
      <c r="X13" s="4">
        <v>2297697</v>
      </c>
      <c r="Y13" s="4">
        <v>1856666846</v>
      </c>
    </row>
    <row r="14" s="4" customFormat="1" spans="1:25">
      <c r="A14" s="4">
        <v>16785140433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44515</v>
      </c>
      <c r="G14" s="5">
        <v>44516</v>
      </c>
      <c r="H14" s="4">
        <v>1</v>
      </c>
      <c r="I14" s="4">
        <v>1</v>
      </c>
      <c r="J14" s="4">
        <v>1</v>
      </c>
      <c r="K14" s="4" t="s">
        <v>29</v>
      </c>
      <c r="L14" s="4">
        <v>225</v>
      </c>
      <c r="M14" s="4">
        <v>225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44513</v>
      </c>
      <c r="S14" s="5">
        <v>44519</v>
      </c>
      <c r="T14" s="4" t="s">
        <v>33</v>
      </c>
      <c r="U14" s="4">
        <v>225</v>
      </c>
      <c r="V14" s="4">
        <v>0</v>
      </c>
      <c r="W14" s="4">
        <v>0</v>
      </c>
      <c r="X14" s="4">
        <v>2298405</v>
      </c>
      <c r="Y14" s="4">
        <v>80229431</v>
      </c>
    </row>
    <row r="15" s="4" customFormat="1" spans="1:25">
      <c r="A15" s="4">
        <v>16787941957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44513</v>
      </c>
      <c r="G15" s="5">
        <v>44516</v>
      </c>
      <c r="H15" s="4">
        <v>1</v>
      </c>
      <c r="I15" s="4">
        <v>3</v>
      </c>
      <c r="J15" s="4">
        <v>3</v>
      </c>
      <c r="K15" s="4" t="s">
        <v>29</v>
      </c>
      <c r="L15" s="4">
        <v>3942</v>
      </c>
      <c r="M15" s="4">
        <v>3942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44513</v>
      </c>
      <c r="S15" s="5">
        <v>44519</v>
      </c>
      <c r="T15" s="4" t="s">
        <v>33</v>
      </c>
      <c r="U15" s="4">
        <v>3942</v>
      </c>
      <c r="V15" s="4">
        <v>0</v>
      </c>
      <c r="W15" s="4">
        <v>0</v>
      </c>
      <c r="X15" s="4"/>
      <c r="Y15" s="4">
        <v>80655075</v>
      </c>
    </row>
    <row r="16" s="4" customFormat="1" spans="1:24">
      <c r="A16" s="4">
        <v>16792651081</v>
      </c>
      <c r="B16" s="4" t="s">
        <v>25</v>
      </c>
      <c r="C16" s="4" t="s">
        <v>26</v>
      </c>
      <c r="D16" s="4" t="s">
        <v>65</v>
      </c>
      <c r="E16" s="4" t="s">
        <v>47</v>
      </c>
      <c r="F16" s="5">
        <v>44515</v>
      </c>
      <c r="G16" s="5">
        <v>44516</v>
      </c>
      <c r="H16" s="4">
        <v>1</v>
      </c>
      <c r="I16" s="4">
        <v>1</v>
      </c>
      <c r="J16" s="4">
        <v>1</v>
      </c>
      <c r="K16" s="4" t="s">
        <v>29</v>
      </c>
      <c r="L16" s="4">
        <v>337</v>
      </c>
      <c r="M16" s="4">
        <v>337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44514</v>
      </c>
      <c r="S16" s="5">
        <v>44519</v>
      </c>
      <c r="T16" s="4" t="s">
        <v>33</v>
      </c>
      <c r="U16" s="4">
        <v>337</v>
      </c>
      <c r="V16" s="4">
        <v>0</v>
      </c>
      <c r="W16" s="4">
        <v>0</v>
      </c>
      <c r="X16" s="4">
        <v>2299082</v>
      </c>
    </row>
    <row r="17" s="4" customFormat="1" spans="1:24">
      <c r="A17" s="4">
        <v>16794024679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44514</v>
      </c>
      <c r="G17" s="5">
        <v>44516</v>
      </c>
      <c r="H17" s="4">
        <v>1</v>
      </c>
      <c r="I17" s="4">
        <v>2</v>
      </c>
      <c r="J17" s="4">
        <v>2</v>
      </c>
      <c r="K17" s="4" t="s">
        <v>29</v>
      </c>
      <c r="L17" s="4">
        <v>866</v>
      </c>
      <c r="M17" s="4">
        <v>866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44514</v>
      </c>
      <c r="S17" s="5">
        <v>44519</v>
      </c>
      <c r="T17" s="4" t="s">
        <v>33</v>
      </c>
      <c r="U17" s="4">
        <v>866</v>
      </c>
      <c r="V17" s="4">
        <v>0</v>
      </c>
      <c r="W17" s="4">
        <v>0</v>
      </c>
      <c r="X17" s="4">
        <v>2299330</v>
      </c>
    </row>
    <row r="18" s="4" customFormat="1" spans="1:25">
      <c r="A18" s="4">
        <v>16795779152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44515</v>
      </c>
      <c r="G18" s="5">
        <v>44516</v>
      </c>
      <c r="H18" s="4">
        <v>1</v>
      </c>
      <c r="I18" s="4">
        <v>1</v>
      </c>
      <c r="J18" s="4">
        <v>1</v>
      </c>
      <c r="K18" s="4" t="s">
        <v>29</v>
      </c>
      <c r="L18" s="4">
        <v>713</v>
      </c>
      <c r="M18" s="4">
        <v>713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44515</v>
      </c>
      <c r="S18" s="5">
        <v>44519</v>
      </c>
      <c r="T18" s="4" t="s">
        <v>33</v>
      </c>
      <c r="U18" s="4">
        <v>713</v>
      </c>
      <c r="V18" s="4">
        <v>0</v>
      </c>
      <c r="W18" s="4">
        <v>0</v>
      </c>
      <c r="X18" s="4"/>
      <c r="Y18" s="4">
        <v>81462297</v>
      </c>
    </row>
    <row r="19" s="4" customFormat="1" spans="1:25">
      <c r="A19" s="4">
        <v>16796166769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44515</v>
      </c>
      <c r="G19" s="5">
        <v>44516</v>
      </c>
      <c r="H19" s="4">
        <v>1</v>
      </c>
      <c r="I19" s="4">
        <v>1</v>
      </c>
      <c r="J19" s="4">
        <v>1</v>
      </c>
      <c r="K19" s="4" t="s">
        <v>29</v>
      </c>
      <c r="L19" s="4">
        <v>1026</v>
      </c>
      <c r="M19" s="4">
        <v>1026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44515</v>
      </c>
      <c r="S19" s="5">
        <v>44519</v>
      </c>
      <c r="T19" s="4" t="s">
        <v>33</v>
      </c>
      <c r="U19" s="4">
        <v>1026</v>
      </c>
      <c r="V19" s="4">
        <v>0</v>
      </c>
      <c r="W19" s="4">
        <v>0</v>
      </c>
      <c r="X19" s="4">
        <v>2299656</v>
      </c>
      <c r="Y19" s="4">
        <v>81626400</v>
      </c>
    </row>
    <row r="20" s="4" customFormat="1" spans="1:25">
      <c r="A20" s="4">
        <v>16800164241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44515</v>
      </c>
      <c r="G20" s="5">
        <v>44516</v>
      </c>
      <c r="H20" s="4">
        <v>1</v>
      </c>
      <c r="I20" s="4">
        <v>1</v>
      </c>
      <c r="J20" s="4">
        <v>1</v>
      </c>
      <c r="K20" s="4" t="s">
        <v>29</v>
      </c>
      <c r="L20" s="4">
        <v>685</v>
      </c>
      <c r="M20" s="4">
        <v>685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44515</v>
      </c>
      <c r="S20" s="5">
        <v>44519</v>
      </c>
      <c r="T20" s="4" t="s">
        <v>33</v>
      </c>
      <c r="U20" s="4">
        <v>685</v>
      </c>
      <c r="V20" s="4">
        <v>0</v>
      </c>
      <c r="W20" s="4">
        <v>0</v>
      </c>
      <c r="X20" s="4"/>
      <c r="Y20" s="4">
        <v>81762882</v>
      </c>
    </row>
    <row r="21" s="4" customFormat="1" spans="1:25">
      <c r="A21" s="4">
        <v>16801074775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44515</v>
      </c>
      <c r="G21" s="5">
        <v>44516</v>
      </c>
      <c r="H21" s="4">
        <v>1</v>
      </c>
      <c r="I21" s="4">
        <v>1</v>
      </c>
      <c r="J21" s="4">
        <v>1</v>
      </c>
      <c r="K21" s="4" t="s">
        <v>29</v>
      </c>
      <c r="L21" s="4">
        <v>760</v>
      </c>
      <c r="M21" s="4">
        <v>760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44515</v>
      </c>
      <c r="S21" s="5">
        <v>44519</v>
      </c>
      <c r="T21" s="4" t="s">
        <v>33</v>
      </c>
      <c r="U21" s="4">
        <v>760</v>
      </c>
      <c r="V21" s="4">
        <v>0</v>
      </c>
      <c r="W21" s="4">
        <v>0</v>
      </c>
      <c r="X21" s="4"/>
      <c r="Y21" s="4">
        <v>81826395</v>
      </c>
    </row>
    <row r="22" s="4" customFormat="1" spans="1:25">
      <c r="A22" s="4">
        <v>16801085498</v>
      </c>
      <c r="B22" s="4" t="s">
        <v>25</v>
      </c>
      <c r="C22" s="4" t="s">
        <v>26</v>
      </c>
      <c r="D22" s="4" t="s">
        <v>79</v>
      </c>
      <c r="E22" s="4" t="s">
        <v>82</v>
      </c>
      <c r="F22" s="5">
        <v>44515</v>
      </c>
      <c r="G22" s="5">
        <v>44516</v>
      </c>
      <c r="H22" s="4">
        <v>1</v>
      </c>
      <c r="I22" s="4">
        <v>1</v>
      </c>
      <c r="J22" s="4">
        <v>1</v>
      </c>
      <c r="K22" s="4" t="s">
        <v>29</v>
      </c>
      <c r="L22" s="4">
        <v>760</v>
      </c>
      <c r="M22" s="4">
        <v>760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44519</v>
      </c>
      <c r="T22" s="4" t="s">
        <v>33</v>
      </c>
      <c r="U22" s="4">
        <v>760</v>
      </c>
      <c r="V22" s="4">
        <v>0</v>
      </c>
      <c r="W22" s="4">
        <v>0</v>
      </c>
      <c r="X22" s="4">
        <v>2299935</v>
      </c>
      <c r="Y22" s="4">
        <v>81826910</v>
      </c>
    </row>
    <row r="23" s="4" customFormat="1" spans="1:25">
      <c r="A23" s="4">
        <v>16801183852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44515</v>
      </c>
      <c r="G23" s="5">
        <v>44516</v>
      </c>
      <c r="H23" s="4">
        <v>1</v>
      </c>
      <c r="I23" s="4">
        <v>1</v>
      </c>
      <c r="J23" s="4">
        <v>1</v>
      </c>
      <c r="K23" s="4" t="s">
        <v>29</v>
      </c>
      <c r="L23" s="4">
        <v>682</v>
      </c>
      <c r="M23" s="4">
        <v>682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44519</v>
      </c>
      <c r="T23" s="4" t="s">
        <v>33</v>
      </c>
      <c r="U23" s="4">
        <v>682</v>
      </c>
      <c r="V23" s="4">
        <v>0</v>
      </c>
      <c r="W23" s="4">
        <v>0</v>
      </c>
      <c r="X23" s="4"/>
      <c r="Y23" s="4">
        <v>81835582</v>
      </c>
    </row>
    <row r="24" s="4" customFormat="1" spans="1:25">
      <c r="A24" s="4">
        <v>16801548725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44515</v>
      </c>
      <c r="G24" s="5">
        <v>44516</v>
      </c>
      <c r="H24" s="4">
        <v>1</v>
      </c>
      <c r="I24" s="4">
        <v>1</v>
      </c>
      <c r="J24" s="4">
        <v>1</v>
      </c>
      <c r="K24" s="4" t="s">
        <v>29</v>
      </c>
      <c r="L24" s="4">
        <v>1337</v>
      </c>
      <c r="M24" s="4">
        <v>1337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44515</v>
      </c>
      <c r="S24" s="5">
        <v>44519</v>
      </c>
      <c r="T24" s="4" t="s">
        <v>33</v>
      </c>
      <c r="U24" s="4">
        <v>1337</v>
      </c>
      <c r="V24" s="4">
        <v>0</v>
      </c>
      <c r="W24" s="4">
        <v>0</v>
      </c>
      <c r="X24" s="4"/>
      <c r="Y24" s="4">
        <v>81877548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E28" sqref="E28"/>
    </sheetView>
  </sheetViews>
  <sheetFormatPr defaultColWidth="9" defaultRowHeight="13.5"/>
  <cols>
    <col min="1" max="1" width="12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16353653905</v>
      </c>
      <c r="B2" s="5">
        <v>44513</v>
      </c>
      <c r="C2" s="5">
        <v>44516</v>
      </c>
      <c r="D2" s="4">
        <v>678</v>
      </c>
      <c r="E2" s="4" t="str">
        <f>VLOOKUP(A2,HOP!A:L,12,0)</f>
        <v>678.01</v>
      </c>
      <c r="F2" s="4" t="str">
        <f>VLOOKUP(A2,HOP!A:C,3,0)</f>
        <v>2262751</v>
      </c>
      <c r="G2" s="4">
        <f>D2-E2</f>
        <v>-0.00999999999999091</v>
      </c>
      <c r="H2" s="4" t="str">
        <f>$H$1&amp;F2</f>
        <v>，2262751</v>
      </c>
      <c r="I2" s="4" t="str">
        <f>VLOOKUP(A2,HOP!A:T,20,0)</f>
        <v>直连</v>
      </c>
    </row>
    <row r="3" s="4" customFormat="1" spans="1:9">
      <c r="A3" s="4">
        <v>16574266776</v>
      </c>
      <c r="B3" s="5">
        <v>44515</v>
      </c>
      <c r="C3" s="5">
        <v>44516</v>
      </c>
      <c r="D3" s="4">
        <v>897</v>
      </c>
      <c r="E3" s="4" t="str">
        <f>VLOOKUP(A3,HOP!A:L,12,0)</f>
        <v>897.00</v>
      </c>
      <c r="F3" s="4" t="str">
        <f>VLOOKUP(A3,HOP!A:C,3,0)</f>
        <v>2278945</v>
      </c>
      <c r="G3" s="4">
        <f t="shared" ref="G3:G22" si="0">D3-E3</f>
        <v>0</v>
      </c>
      <c r="H3" s="4" t="str">
        <f t="shared" ref="H3:H22" si="1">$H$1&amp;F3</f>
        <v>，2278945</v>
      </c>
      <c r="I3" s="4" t="str">
        <f>VLOOKUP(A3,HOP!A:T,20,0)</f>
        <v>直连</v>
      </c>
    </row>
    <row r="4" s="4" customFormat="1" spans="1:9">
      <c r="A4" s="4">
        <v>16646077334</v>
      </c>
      <c r="B4" s="5">
        <v>44515</v>
      </c>
      <c r="C4" s="5">
        <v>44516</v>
      </c>
      <c r="D4" s="4">
        <v>903</v>
      </c>
      <c r="E4" s="4" t="str">
        <f>VLOOKUP(A4,HOP!A:L,12,0)</f>
        <v>903.00</v>
      </c>
      <c r="F4" s="4" t="str">
        <f>VLOOKUP(A4,HOP!A:C,3,0)</f>
        <v>2282311</v>
      </c>
      <c r="G4" s="4">
        <f t="shared" si="0"/>
        <v>0</v>
      </c>
      <c r="H4" s="4" t="str">
        <f t="shared" si="1"/>
        <v>，2282311</v>
      </c>
      <c r="I4" s="4" t="str">
        <f>VLOOKUP(A4,HOP!A:T,20,0)</f>
        <v>直连</v>
      </c>
    </row>
    <row r="5" s="4" customFormat="1" spans="1:9">
      <c r="A5" s="4">
        <v>16725035649</v>
      </c>
      <c r="B5" s="5">
        <v>44515</v>
      </c>
      <c r="C5" s="5">
        <v>44516</v>
      </c>
      <c r="D5" s="4">
        <v>1689</v>
      </c>
      <c r="E5" s="4" t="str">
        <f>VLOOKUP(A5,HOP!A:L,12,0)</f>
        <v>1689.00</v>
      </c>
      <c r="F5" s="4" t="str">
        <f>VLOOKUP(A5,HOP!A:C,3,0)</f>
        <v>2287581</v>
      </c>
      <c r="G5" s="4">
        <f t="shared" si="0"/>
        <v>0</v>
      </c>
      <c r="H5" s="4" t="str">
        <f t="shared" si="1"/>
        <v>，2287581</v>
      </c>
      <c r="I5" s="4" t="str">
        <f>VLOOKUP(A5,HOP!A:T,20,0)</f>
        <v>直连</v>
      </c>
    </row>
    <row r="6" s="4" customFormat="1" spans="1:9">
      <c r="A6" s="4">
        <v>16741309275</v>
      </c>
      <c r="B6" s="5">
        <v>44515</v>
      </c>
      <c r="C6" s="5">
        <v>44516</v>
      </c>
      <c r="D6" s="4">
        <v>746</v>
      </c>
      <c r="E6" s="4" t="str">
        <f>VLOOKUP(A6,HOP!A:L,12,0)</f>
        <v>746.00</v>
      </c>
      <c r="F6" s="4" t="str">
        <f>VLOOKUP(A6,HOP!A:C,3,0)</f>
        <v>2289974</v>
      </c>
      <c r="G6" s="4">
        <f t="shared" si="0"/>
        <v>0</v>
      </c>
      <c r="H6" s="4" t="str">
        <f t="shared" si="1"/>
        <v>，2289974</v>
      </c>
      <c r="I6" s="4" t="str">
        <f>VLOOKUP(A6,HOP!A:T,20,0)</f>
        <v>直连</v>
      </c>
    </row>
    <row r="7" s="4" customFormat="1" spans="1:9">
      <c r="A7" s="4">
        <v>16761134492</v>
      </c>
      <c r="B7" s="5">
        <v>44512</v>
      </c>
      <c r="C7" s="5">
        <v>44516</v>
      </c>
      <c r="D7" s="4">
        <v>3644</v>
      </c>
      <c r="E7" s="4" t="str">
        <f>VLOOKUP(A7,HOP!A:L,12,0)</f>
        <v>3644.00</v>
      </c>
      <c r="F7" s="4" t="str">
        <f>VLOOKUP(A7,HOP!A:C,3,0)</f>
        <v>2294581</v>
      </c>
      <c r="G7" s="4">
        <f t="shared" si="0"/>
        <v>0</v>
      </c>
      <c r="H7" s="4" t="str">
        <f t="shared" si="1"/>
        <v>，2294581</v>
      </c>
      <c r="I7" s="4" t="str">
        <f>VLOOKUP(A7,HOP!A:T,20,0)</f>
        <v>直连</v>
      </c>
    </row>
    <row r="8" s="4" customFormat="1" spans="1:9">
      <c r="A8" s="4">
        <v>16765627485</v>
      </c>
      <c r="B8" s="5">
        <v>44512</v>
      </c>
      <c r="C8" s="5">
        <v>44516</v>
      </c>
      <c r="D8" s="4">
        <v>3650</v>
      </c>
      <c r="E8" s="4" t="str">
        <f>VLOOKUP(A8,HOP!A:L,12,0)</f>
        <v>3650.00</v>
      </c>
      <c r="F8" s="4" t="str">
        <f>VLOOKUP(A8,HOP!A:C,3,0)</f>
        <v>2295176</v>
      </c>
      <c r="G8" s="4">
        <f t="shared" si="0"/>
        <v>0</v>
      </c>
      <c r="H8" s="4" t="str">
        <f t="shared" si="1"/>
        <v>，2295176</v>
      </c>
      <c r="I8" s="4" t="str">
        <f>VLOOKUP(A8,HOP!A:T,20,0)</f>
        <v>直连</v>
      </c>
    </row>
    <row r="9" s="4" customFormat="1" spans="1:9">
      <c r="A9" s="4">
        <v>16770219417</v>
      </c>
      <c r="B9" s="5">
        <v>44515</v>
      </c>
      <c r="C9" s="5">
        <v>44516</v>
      </c>
      <c r="D9" s="4">
        <v>293</v>
      </c>
      <c r="E9" s="4" t="str">
        <f>VLOOKUP(A9,HOP!A:L,12,0)</f>
        <v>293.00</v>
      </c>
      <c r="F9" s="4" t="str">
        <f>VLOOKUP(A9,HOP!A:C,3,0)</f>
        <v>2296569</v>
      </c>
      <c r="G9" s="4">
        <f t="shared" si="0"/>
        <v>0</v>
      </c>
      <c r="H9" s="4" t="str">
        <f t="shared" si="1"/>
        <v>，2296569</v>
      </c>
      <c r="I9" s="4" t="str">
        <f>VLOOKUP(A9,HOP!A:T,20,0)</f>
        <v>直连</v>
      </c>
    </row>
    <row r="10" s="4" customFormat="1" spans="1:9">
      <c r="A10" s="4">
        <v>16777474804</v>
      </c>
      <c r="B10" s="5">
        <v>44512</v>
      </c>
      <c r="C10" s="5">
        <v>44516</v>
      </c>
      <c r="D10" s="4">
        <v>5964</v>
      </c>
      <c r="E10" s="4" t="str">
        <f>VLOOKUP(A10,HOP!A:L,12,0)</f>
        <v>5964.00</v>
      </c>
      <c r="F10" s="4" t="str">
        <f>VLOOKUP(A10,HOP!A:C,3,0)</f>
        <v>2297677</v>
      </c>
      <c r="G10" s="4">
        <f t="shared" si="0"/>
        <v>0</v>
      </c>
      <c r="H10" s="4" t="str">
        <f t="shared" si="1"/>
        <v>，2297677</v>
      </c>
      <c r="I10" s="4" t="str">
        <f>VLOOKUP(A10,HOP!A:T,20,0)</f>
        <v>直连</v>
      </c>
    </row>
    <row r="11" s="4" customFormat="1" spans="1:9">
      <c r="A11" s="4">
        <v>16777527240</v>
      </c>
      <c r="B11" s="5">
        <v>44515</v>
      </c>
      <c r="C11" s="5">
        <v>44516</v>
      </c>
      <c r="D11" s="4">
        <v>487</v>
      </c>
      <c r="E11" s="4" t="str">
        <f>VLOOKUP(A11,HOP!A:L,12,0)</f>
        <v>487.00</v>
      </c>
      <c r="F11" s="4" t="str">
        <f>VLOOKUP(A11,HOP!A:C,3,0)</f>
        <v>2297697</v>
      </c>
      <c r="G11" s="4">
        <f t="shared" si="0"/>
        <v>0</v>
      </c>
      <c r="H11" s="4" t="str">
        <f t="shared" si="1"/>
        <v>，2297697</v>
      </c>
      <c r="I11" s="4" t="str">
        <f>VLOOKUP(A11,HOP!A:T,20,0)</f>
        <v>直连</v>
      </c>
    </row>
    <row r="12" s="4" customFormat="1" spans="1:9">
      <c r="A12" s="4">
        <v>16785140433</v>
      </c>
      <c r="B12" s="5">
        <v>44515</v>
      </c>
      <c r="C12" s="5">
        <v>44516</v>
      </c>
      <c r="D12" s="4">
        <v>225</v>
      </c>
      <c r="E12" s="4" t="str">
        <f>VLOOKUP(A12,HOP!A:L,12,0)</f>
        <v>225.00</v>
      </c>
      <c r="F12" s="4" t="str">
        <f>VLOOKUP(A12,HOP!A:C,3,0)</f>
        <v>2298405</v>
      </c>
      <c r="G12" s="4">
        <f t="shared" si="0"/>
        <v>0</v>
      </c>
      <c r="H12" s="4" t="str">
        <f t="shared" si="1"/>
        <v>，2298405</v>
      </c>
      <c r="I12" s="4" t="str">
        <f>VLOOKUP(A12,HOP!A:T,20,0)</f>
        <v>直连</v>
      </c>
    </row>
    <row r="13" s="4" customFormat="1" spans="1:9">
      <c r="A13" s="4">
        <v>16787941957</v>
      </c>
      <c r="B13" s="5">
        <v>44513</v>
      </c>
      <c r="C13" s="5">
        <v>44516</v>
      </c>
      <c r="D13" s="4">
        <v>3942</v>
      </c>
      <c r="E13" s="4" t="str">
        <f>VLOOKUP(A13,HOP!A:L,12,0)</f>
        <v>3942.00</v>
      </c>
      <c r="F13" s="4" t="str">
        <f>VLOOKUP(A13,HOP!A:C,3,0)</f>
        <v>2298958</v>
      </c>
      <c r="G13" s="4">
        <f t="shared" si="0"/>
        <v>0</v>
      </c>
      <c r="H13" s="4" t="str">
        <f t="shared" si="1"/>
        <v>，2298958</v>
      </c>
      <c r="I13" s="4" t="str">
        <f>VLOOKUP(A13,HOP!A:T,20,0)</f>
        <v>直连</v>
      </c>
    </row>
    <row r="14" s="4" customFormat="1" spans="1:9">
      <c r="A14" s="4">
        <v>16792651081</v>
      </c>
      <c r="B14" s="5">
        <v>44515</v>
      </c>
      <c r="C14" s="5">
        <v>44516</v>
      </c>
      <c r="D14" s="4">
        <v>337</v>
      </c>
      <c r="E14" s="4" t="str">
        <f>VLOOKUP(A14,HOP!A:L,12,0)</f>
        <v>337.00</v>
      </c>
      <c r="F14" s="4" t="str">
        <f>VLOOKUP(A14,HOP!A:C,3,0)</f>
        <v>2299082</v>
      </c>
      <c r="G14" s="4">
        <f t="shared" si="0"/>
        <v>0</v>
      </c>
      <c r="H14" s="4" t="str">
        <f t="shared" si="1"/>
        <v>，2299082</v>
      </c>
      <c r="I14" s="4" t="str">
        <f>VLOOKUP(A14,HOP!A:T,20,0)</f>
        <v>直连</v>
      </c>
    </row>
    <row r="15" s="4" customFormat="1" spans="1:9">
      <c r="A15" s="4">
        <v>16794024679</v>
      </c>
      <c r="B15" s="5">
        <v>44514</v>
      </c>
      <c r="C15" s="5">
        <v>44516</v>
      </c>
      <c r="D15" s="4">
        <v>866</v>
      </c>
      <c r="E15" s="4" t="str">
        <f>VLOOKUP(A15,HOP!A:L,12,0)</f>
        <v>866.00</v>
      </c>
      <c r="F15" s="4" t="str">
        <f>VLOOKUP(A15,HOP!A:C,3,0)</f>
        <v>2299330</v>
      </c>
      <c r="G15" s="4">
        <f t="shared" si="0"/>
        <v>0</v>
      </c>
      <c r="H15" s="4" t="str">
        <f t="shared" si="1"/>
        <v>，2299330</v>
      </c>
      <c r="I15" s="4" t="str">
        <f>VLOOKUP(A15,HOP!A:T,20,0)</f>
        <v>直连</v>
      </c>
    </row>
    <row r="16" s="4" customFormat="1" spans="1:9">
      <c r="A16" s="4">
        <v>16795779152</v>
      </c>
      <c r="B16" s="5">
        <v>44515</v>
      </c>
      <c r="C16" s="5">
        <v>44516</v>
      </c>
      <c r="D16" s="4">
        <v>713</v>
      </c>
      <c r="E16" s="4" t="str">
        <f>VLOOKUP(A16,HOP!A:L,12,0)</f>
        <v>713.00</v>
      </c>
      <c r="F16" s="4" t="str">
        <f>VLOOKUP(A16,HOP!A:C,3,0)</f>
        <v>2299570</v>
      </c>
      <c r="G16" s="4">
        <f t="shared" si="0"/>
        <v>0</v>
      </c>
      <c r="H16" s="4" t="str">
        <f t="shared" si="1"/>
        <v>，2299570</v>
      </c>
      <c r="I16" s="4" t="str">
        <f>VLOOKUP(A16,HOP!A:T,20,0)</f>
        <v>直连</v>
      </c>
    </row>
    <row r="17" s="4" customFormat="1" spans="1:9">
      <c r="A17" s="4">
        <v>16796166769</v>
      </c>
      <c r="B17" s="5">
        <v>44515</v>
      </c>
      <c r="C17" s="5">
        <v>44516</v>
      </c>
      <c r="D17" s="4">
        <v>1026</v>
      </c>
      <c r="E17" s="4" t="str">
        <f>VLOOKUP(A17,HOP!A:L,12,0)</f>
        <v>1026.00</v>
      </c>
      <c r="F17" s="4" t="str">
        <f>VLOOKUP(A17,HOP!A:C,3,0)</f>
        <v>2299656</v>
      </c>
      <c r="G17" s="4">
        <f t="shared" si="0"/>
        <v>0</v>
      </c>
      <c r="H17" s="4" t="str">
        <f t="shared" si="1"/>
        <v>，2299656</v>
      </c>
      <c r="I17" s="4" t="str">
        <f>VLOOKUP(A17,HOP!A:T,20,0)</f>
        <v>直连</v>
      </c>
    </row>
    <row r="18" s="4" customFormat="1" spans="1:9">
      <c r="A18" s="4">
        <v>16800164241</v>
      </c>
      <c r="B18" s="5">
        <v>44515</v>
      </c>
      <c r="C18" s="5">
        <v>44516</v>
      </c>
      <c r="D18" s="4">
        <v>685</v>
      </c>
      <c r="E18" s="4" t="str">
        <f>VLOOKUP(A18,HOP!A:L,12,0)</f>
        <v>685.00</v>
      </c>
      <c r="F18" s="4" t="str">
        <f>VLOOKUP(A18,HOP!A:C,3,0)</f>
        <v>2299804</v>
      </c>
      <c r="G18" s="4">
        <f t="shared" si="0"/>
        <v>0</v>
      </c>
      <c r="H18" s="4" t="str">
        <f t="shared" si="1"/>
        <v>，2299804</v>
      </c>
      <c r="I18" s="4" t="str">
        <f>VLOOKUP(A18,HOP!A:T,20,0)</f>
        <v>直连</v>
      </c>
    </row>
    <row r="19" s="4" customFormat="1" spans="1:9">
      <c r="A19" s="4">
        <v>16801074775</v>
      </c>
      <c r="B19" s="5">
        <v>44515</v>
      </c>
      <c r="C19" s="5">
        <v>44516</v>
      </c>
      <c r="D19" s="4">
        <v>760</v>
      </c>
      <c r="E19" s="4" t="str">
        <f>VLOOKUP(A19,HOP!A:L,12,0)</f>
        <v>760.00</v>
      </c>
      <c r="F19" s="4" t="str">
        <f>VLOOKUP(A19,HOP!A:C,3,0)</f>
        <v>2299930</v>
      </c>
      <c r="G19" s="4">
        <f t="shared" si="0"/>
        <v>0</v>
      </c>
      <c r="H19" s="4" t="str">
        <f t="shared" si="1"/>
        <v>，2299930</v>
      </c>
      <c r="I19" s="4" t="str">
        <f>VLOOKUP(A19,HOP!A:T,20,0)</f>
        <v>直连</v>
      </c>
    </row>
    <row r="20" s="4" customFormat="1" spans="1:9">
      <c r="A20" s="4">
        <v>16801085498</v>
      </c>
      <c r="B20" s="5">
        <v>44515</v>
      </c>
      <c r="C20" s="5">
        <v>44516</v>
      </c>
      <c r="D20" s="4">
        <v>760</v>
      </c>
      <c r="E20" s="4" t="str">
        <f>VLOOKUP(A20,HOP!A:L,12,0)</f>
        <v>760.00</v>
      </c>
      <c r="F20" s="4" t="str">
        <f>VLOOKUP(A20,HOP!A:C,3,0)</f>
        <v>2299935</v>
      </c>
      <c r="G20" s="4">
        <f t="shared" si="0"/>
        <v>0</v>
      </c>
      <c r="H20" s="4" t="str">
        <f t="shared" si="1"/>
        <v>，2299935</v>
      </c>
      <c r="I20" s="4" t="str">
        <f>VLOOKUP(A20,HOP!A:T,20,0)</f>
        <v>直连</v>
      </c>
    </row>
    <row r="21" s="4" customFormat="1" spans="1:9">
      <c r="A21" s="4">
        <v>16801183852</v>
      </c>
      <c r="B21" s="5">
        <v>44515</v>
      </c>
      <c r="C21" s="5">
        <v>44516</v>
      </c>
      <c r="D21" s="4">
        <v>682</v>
      </c>
      <c r="E21" s="4" t="str">
        <f>VLOOKUP(A21,HOP!A:L,12,0)</f>
        <v>682.00</v>
      </c>
      <c r="F21" s="4" t="str">
        <f>VLOOKUP(A21,HOP!A:C,3,0)</f>
        <v>2299947</v>
      </c>
      <c r="G21" s="4">
        <f t="shared" si="0"/>
        <v>0</v>
      </c>
      <c r="H21" s="4" t="str">
        <f t="shared" si="1"/>
        <v>，2299947</v>
      </c>
      <c r="I21" s="4" t="str">
        <f>VLOOKUP(A21,HOP!A:T,20,0)</f>
        <v>直连</v>
      </c>
    </row>
    <row r="22" s="4" customFormat="1" spans="1:9">
      <c r="A22" s="4">
        <v>16801548725</v>
      </c>
      <c r="B22" s="5">
        <v>44515</v>
      </c>
      <c r="C22" s="5">
        <v>44516</v>
      </c>
      <c r="D22" s="4">
        <v>1337</v>
      </c>
      <c r="E22" s="4" t="str">
        <f>VLOOKUP(A22,HOP!A:L,12,0)</f>
        <v>1337.00</v>
      </c>
      <c r="F22" s="4" t="str">
        <f>VLOOKUP(A22,HOP!A:C,3,0)</f>
        <v>2300014</v>
      </c>
      <c r="G22" s="4">
        <f t="shared" si="0"/>
        <v>0</v>
      </c>
      <c r="H22" s="4" t="str">
        <f t="shared" si="1"/>
        <v>，2300014</v>
      </c>
      <c r="I22" s="4" t="str">
        <f>VLOOKUP(A22,HOP!A:T,20,0)</f>
        <v>直连</v>
      </c>
    </row>
    <row r="24" spans="4:4">
      <c r="D24" s="4">
        <f>SUM(D2:D23)</f>
        <v>30284</v>
      </c>
    </row>
    <row r="25" spans="4:4">
      <c r="D25" s="4" t="s">
        <v>91</v>
      </c>
    </row>
    <row r="28" spans="1:1">
      <c r="A28" s="4" t="s">
        <v>92</v>
      </c>
    </row>
    <row r="29" spans="1:1">
      <c r="A29" s="4" t="s">
        <v>93</v>
      </c>
    </row>
  </sheetData>
  <autoFilter ref="A1:XFD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16801548725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29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16801183852</v>
      </c>
      <c r="B3" s="1" t="s">
        <v>111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115</v>
      </c>
      <c r="H3" s="1" t="s">
        <v>116</v>
      </c>
      <c r="I3" s="1" t="s">
        <v>129</v>
      </c>
      <c r="J3" s="1" t="s">
        <v>29</v>
      </c>
      <c r="K3" s="1" t="s">
        <v>130</v>
      </c>
      <c r="L3" s="1" t="s">
        <v>130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131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16801085498</v>
      </c>
      <c r="B4" s="1" t="s">
        <v>111</v>
      </c>
      <c r="C4" s="1" t="s">
        <v>132</v>
      </c>
      <c r="D4" s="1" t="s">
        <v>133</v>
      </c>
      <c r="E4" s="1" t="s">
        <v>134</v>
      </c>
      <c r="F4" s="1" t="s">
        <v>111</v>
      </c>
      <c r="G4" s="1" t="s">
        <v>115</v>
      </c>
      <c r="H4" s="1" t="s">
        <v>116</v>
      </c>
      <c r="I4" s="1" t="s">
        <v>135</v>
      </c>
      <c r="J4" s="1" t="s">
        <v>29</v>
      </c>
      <c r="K4" s="1" t="s">
        <v>136</v>
      </c>
      <c r="L4" s="1" t="s">
        <v>136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137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16801074775</v>
      </c>
      <c r="B5" s="1" t="s">
        <v>111</v>
      </c>
      <c r="C5" s="1" t="s">
        <v>138</v>
      </c>
      <c r="D5" s="1" t="s">
        <v>133</v>
      </c>
      <c r="E5" s="1" t="s">
        <v>139</v>
      </c>
      <c r="F5" s="1" t="s">
        <v>111</v>
      </c>
      <c r="G5" s="1" t="s">
        <v>115</v>
      </c>
      <c r="H5" s="1" t="s">
        <v>116</v>
      </c>
      <c r="I5" s="1" t="s">
        <v>135</v>
      </c>
      <c r="J5" s="1" t="s">
        <v>29</v>
      </c>
      <c r="K5" s="1" t="s">
        <v>136</v>
      </c>
      <c r="L5" s="1" t="s">
        <v>136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140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16800164241</v>
      </c>
      <c r="B6" s="1" t="s">
        <v>111</v>
      </c>
      <c r="C6" s="1" t="s">
        <v>141</v>
      </c>
      <c r="D6" s="1" t="s">
        <v>142</v>
      </c>
      <c r="E6" s="1" t="s">
        <v>143</v>
      </c>
      <c r="F6" s="1" t="s">
        <v>111</v>
      </c>
      <c r="G6" s="1" t="s">
        <v>115</v>
      </c>
      <c r="H6" s="1" t="s">
        <v>116</v>
      </c>
      <c r="I6" s="1" t="s">
        <v>144</v>
      </c>
      <c r="J6" s="1" t="s">
        <v>29</v>
      </c>
      <c r="K6" s="1" t="s">
        <v>145</v>
      </c>
      <c r="L6" s="1" t="s">
        <v>145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146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16796166769</v>
      </c>
      <c r="B7" s="1" t="s">
        <v>111</v>
      </c>
      <c r="C7" s="1" t="s">
        <v>147</v>
      </c>
      <c r="D7" s="1" t="s">
        <v>148</v>
      </c>
      <c r="E7" s="1" t="s">
        <v>149</v>
      </c>
      <c r="F7" s="1" t="s">
        <v>111</v>
      </c>
      <c r="G7" s="1" t="s">
        <v>115</v>
      </c>
      <c r="H7" s="1" t="s">
        <v>116</v>
      </c>
      <c r="I7" s="1" t="s">
        <v>150</v>
      </c>
      <c r="J7" s="1" t="s">
        <v>29</v>
      </c>
      <c r="K7" s="1" t="s">
        <v>151</v>
      </c>
      <c r="L7" s="1" t="s">
        <v>151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152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16795779152</v>
      </c>
      <c r="B8" s="1" t="s">
        <v>111</v>
      </c>
      <c r="C8" s="1" t="s">
        <v>153</v>
      </c>
      <c r="D8" s="1" t="s">
        <v>154</v>
      </c>
      <c r="E8" s="1" t="s">
        <v>155</v>
      </c>
      <c r="F8" s="1" t="s">
        <v>111</v>
      </c>
      <c r="G8" s="1" t="s">
        <v>115</v>
      </c>
      <c r="H8" s="1" t="s">
        <v>116</v>
      </c>
      <c r="I8" s="1" t="s">
        <v>156</v>
      </c>
      <c r="J8" s="1" t="s">
        <v>29</v>
      </c>
      <c r="K8" s="1" t="s">
        <v>157</v>
      </c>
      <c r="L8" s="1" t="s">
        <v>157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158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16794024679</v>
      </c>
      <c r="B9" s="1" t="s">
        <v>159</v>
      </c>
      <c r="C9" s="1" t="s">
        <v>160</v>
      </c>
      <c r="D9" s="1" t="s">
        <v>161</v>
      </c>
      <c r="E9" s="1" t="s">
        <v>162</v>
      </c>
      <c r="F9" s="1" t="s">
        <v>159</v>
      </c>
      <c r="G9" s="1" t="s">
        <v>115</v>
      </c>
      <c r="H9" s="1" t="s">
        <v>116</v>
      </c>
      <c r="I9" s="1" t="s">
        <v>163</v>
      </c>
      <c r="J9" s="1" t="s">
        <v>29</v>
      </c>
      <c r="K9" s="1" t="s">
        <v>164</v>
      </c>
      <c r="L9" s="1" t="s">
        <v>164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165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16792651081</v>
      </c>
      <c r="B10" s="1" t="s">
        <v>159</v>
      </c>
      <c r="C10" s="1" t="s">
        <v>166</v>
      </c>
      <c r="D10" s="1" t="s">
        <v>167</v>
      </c>
      <c r="E10" s="1" t="s">
        <v>168</v>
      </c>
      <c r="F10" s="1" t="s">
        <v>111</v>
      </c>
      <c r="G10" s="1" t="s">
        <v>115</v>
      </c>
      <c r="H10" s="1" t="s">
        <v>116</v>
      </c>
      <c r="I10" s="1" t="s">
        <v>169</v>
      </c>
      <c r="J10" s="1" t="s">
        <v>29</v>
      </c>
      <c r="K10" s="1" t="s">
        <v>170</v>
      </c>
      <c r="L10" s="1" t="s">
        <v>170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171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16787941957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172</v>
      </c>
      <c r="G11" s="1" t="s">
        <v>115</v>
      </c>
      <c r="H11" s="1" t="s">
        <v>116</v>
      </c>
      <c r="I11" s="1" t="s">
        <v>176</v>
      </c>
      <c r="J11" s="1" t="s">
        <v>29</v>
      </c>
      <c r="K11" s="1" t="s">
        <v>177</v>
      </c>
      <c r="L11" s="1" t="s">
        <v>177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178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16785140433</v>
      </c>
      <c r="B12" s="1" t="s">
        <v>172</v>
      </c>
      <c r="C12" s="1" t="s">
        <v>179</v>
      </c>
      <c r="D12" s="1" t="s">
        <v>180</v>
      </c>
      <c r="E12" s="1" t="s">
        <v>181</v>
      </c>
      <c r="F12" s="1" t="s">
        <v>111</v>
      </c>
      <c r="G12" s="1" t="s">
        <v>115</v>
      </c>
      <c r="H12" s="1" t="s">
        <v>116</v>
      </c>
      <c r="I12" s="1" t="s">
        <v>182</v>
      </c>
      <c r="J12" s="1" t="s">
        <v>29</v>
      </c>
      <c r="K12" s="1" t="s">
        <v>183</v>
      </c>
      <c r="L12" s="1" t="s">
        <v>183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184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16777527240</v>
      </c>
      <c r="B13" s="1" t="s">
        <v>185</v>
      </c>
      <c r="C13" s="1" t="s">
        <v>186</v>
      </c>
      <c r="D13" s="1" t="s">
        <v>187</v>
      </c>
      <c r="E13" s="1" t="s">
        <v>188</v>
      </c>
      <c r="F13" s="1" t="s">
        <v>111</v>
      </c>
      <c r="G13" s="1" t="s">
        <v>115</v>
      </c>
      <c r="H13" s="1" t="s">
        <v>116</v>
      </c>
      <c r="I13" s="1" t="s">
        <v>189</v>
      </c>
      <c r="J13" s="1" t="s">
        <v>29</v>
      </c>
      <c r="K13" s="1" t="s">
        <v>190</v>
      </c>
      <c r="L13" s="1" t="s">
        <v>190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191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16777474804</v>
      </c>
      <c r="B14" s="1" t="s">
        <v>185</v>
      </c>
      <c r="C14" s="1" t="s">
        <v>192</v>
      </c>
      <c r="D14" s="1" t="s">
        <v>193</v>
      </c>
      <c r="E14" s="1" t="s">
        <v>194</v>
      </c>
      <c r="F14" s="1" t="s">
        <v>185</v>
      </c>
      <c r="G14" s="1" t="s">
        <v>115</v>
      </c>
      <c r="H14" s="1" t="s">
        <v>116</v>
      </c>
      <c r="I14" s="1" t="s">
        <v>195</v>
      </c>
      <c r="J14" s="1" t="s">
        <v>29</v>
      </c>
      <c r="K14" s="1" t="s">
        <v>196</v>
      </c>
      <c r="L14" s="1" t="s">
        <v>196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197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16770219417</v>
      </c>
      <c r="B15" s="1" t="s">
        <v>198</v>
      </c>
      <c r="C15" s="1" t="s">
        <v>199</v>
      </c>
      <c r="D15" s="1" t="s">
        <v>200</v>
      </c>
      <c r="E15" s="1" t="s">
        <v>201</v>
      </c>
      <c r="F15" s="1" t="s">
        <v>111</v>
      </c>
      <c r="G15" s="1" t="s">
        <v>115</v>
      </c>
      <c r="H15" s="1" t="s">
        <v>116</v>
      </c>
      <c r="I15" s="1" t="s">
        <v>202</v>
      </c>
      <c r="J15" s="1" t="s">
        <v>29</v>
      </c>
      <c r="K15" s="1" t="s">
        <v>203</v>
      </c>
      <c r="L15" s="1" t="s">
        <v>203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204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16765627485</v>
      </c>
      <c r="B16" s="1" t="s">
        <v>205</v>
      </c>
      <c r="C16" s="1" t="s">
        <v>206</v>
      </c>
      <c r="D16" s="1" t="s">
        <v>207</v>
      </c>
      <c r="E16" s="1" t="s">
        <v>208</v>
      </c>
      <c r="F16" s="1" t="s">
        <v>185</v>
      </c>
      <c r="G16" s="1" t="s">
        <v>115</v>
      </c>
      <c r="H16" s="1" t="s">
        <v>116</v>
      </c>
      <c r="I16" s="1" t="s">
        <v>209</v>
      </c>
      <c r="J16" s="1" t="s">
        <v>29</v>
      </c>
      <c r="K16" s="1" t="s">
        <v>210</v>
      </c>
      <c r="L16" s="1" t="s">
        <v>210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211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16761134492</v>
      </c>
      <c r="B17" s="1" t="s">
        <v>212</v>
      </c>
      <c r="C17" s="1" t="s">
        <v>213</v>
      </c>
      <c r="D17" s="1" t="s">
        <v>207</v>
      </c>
      <c r="E17" s="1" t="s">
        <v>214</v>
      </c>
      <c r="F17" s="1" t="s">
        <v>185</v>
      </c>
      <c r="G17" s="1" t="s">
        <v>115</v>
      </c>
      <c r="H17" s="1" t="s">
        <v>116</v>
      </c>
      <c r="I17" s="1" t="s">
        <v>215</v>
      </c>
      <c r="J17" s="1" t="s">
        <v>29</v>
      </c>
      <c r="K17" s="1" t="s">
        <v>216</v>
      </c>
      <c r="L17" s="1" t="s">
        <v>216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217</v>
      </c>
      <c r="R17" s="1" t="s">
        <v>123</v>
      </c>
      <c r="S17" s="1" t="s">
        <v>124</v>
      </c>
      <c r="T17" s="1" t="s">
        <v>125</v>
      </c>
    </row>
    <row r="18" s="1" customFormat="1" spans="1:20">
      <c r="A18" s="3">
        <v>16741309275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111</v>
      </c>
      <c r="G18" s="1" t="s">
        <v>115</v>
      </c>
      <c r="H18" s="1" t="s">
        <v>116</v>
      </c>
      <c r="I18" s="1" t="s">
        <v>222</v>
      </c>
      <c r="J18" s="1" t="s">
        <v>29</v>
      </c>
      <c r="K18" s="1" t="s">
        <v>223</v>
      </c>
      <c r="L18" s="1" t="s">
        <v>223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224</v>
      </c>
      <c r="R18" s="1" t="s">
        <v>123</v>
      </c>
      <c r="S18" s="1" t="s">
        <v>124</v>
      </c>
      <c r="T18" s="1" t="s">
        <v>125</v>
      </c>
    </row>
    <row r="19" s="1" customFormat="1" spans="1:20">
      <c r="A19" s="3">
        <v>16725035649</v>
      </c>
      <c r="B19" s="1" t="s">
        <v>225</v>
      </c>
      <c r="C19" s="1" t="s">
        <v>226</v>
      </c>
      <c r="D19" s="1" t="s">
        <v>227</v>
      </c>
      <c r="E19" s="1" t="s">
        <v>228</v>
      </c>
      <c r="F19" s="1" t="s">
        <v>111</v>
      </c>
      <c r="G19" s="1" t="s">
        <v>115</v>
      </c>
      <c r="H19" s="1" t="s">
        <v>116</v>
      </c>
      <c r="I19" s="1" t="s">
        <v>229</v>
      </c>
      <c r="J19" s="1" t="s">
        <v>29</v>
      </c>
      <c r="K19" s="1" t="s">
        <v>230</v>
      </c>
      <c r="L19" s="1" t="s">
        <v>230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231</v>
      </c>
      <c r="R19" s="1" t="s">
        <v>123</v>
      </c>
      <c r="S19" s="1" t="s">
        <v>124</v>
      </c>
      <c r="T19" s="1" t="s">
        <v>125</v>
      </c>
    </row>
    <row r="20" s="1" customFormat="1" spans="1:20">
      <c r="A20" s="3">
        <v>16646077334</v>
      </c>
      <c r="B20" s="1" t="s">
        <v>232</v>
      </c>
      <c r="C20" s="1" t="s">
        <v>233</v>
      </c>
      <c r="D20" s="1" t="s">
        <v>234</v>
      </c>
      <c r="E20" s="1" t="s">
        <v>235</v>
      </c>
      <c r="F20" s="1" t="s">
        <v>111</v>
      </c>
      <c r="G20" s="1" t="s">
        <v>115</v>
      </c>
      <c r="H20" s="1" t="s">
        <v>116</v>
      </c>
      <c r="I20" s="1" t="s">
        <v>236</v>
      </c>
      <c r="J20" s="1" t="s">
        <v>29</v>
      </c>
      <c r="K20" s="1" t="s">
        <v>237</v>
      </c>
      <c r="L20" s="1" t="s">
        <v>237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238</v>
      </c>
      <c r="R20" s="1" t="s">
        <v>123</v>
      </c>
      <c r="S20" s="1" t="s">
        <v>124</v>
      </c>
      <c r="T20" s="1" t="s">
        <v>125</v>
      </c>
    </row>
    <row r="21" s="1" customFormat="1" spans="1:20">
      <c r="A21" s="3">
        <v>16574266776</v>
      </c>
      <c r="B21" s="1" t="s">
        <v>239</v>
      </c>
      <c r="C21" s="1" t="s">
        <v>240</v>
      </c>
      <c r="D21" s="1" t="s">
        <v>234</v>
      </c>
      <c r="E21" s="1" t="s">
        <v>241</v>
      </c>
      <c r="F21" s="1" t="s">
        <v>111</v>
      </c>
      <c r="G21" s="1" t="s">
        <v>115</v>
      </c>
      <c r="H21" s="1" t="s">
        <v>116</v>
      </c>
      <c r="I21" s="1" t="s">
        <v>242</v>
      </c>
      <c r="J21" s="1" t="s">
        <v>29</v>
      </c>
      <c r="K21" s="1" t="s">
        <v>243</v>
      </c>
      <c r="L21" s="1" t="s">
        <v>243</v>
      </c>
      <c r="M21" s="1" t="s">
        <v>119</v>
      </c>
      <c r="N21" s="1" t="s">
        <v>119</v>
      </c>
      <c r="O21" s="1" t="s">
        <v>120</v>
      </c>
      <c r="P21" s="1" t="s">
        <v>121</v>
      </c>
      <c r="Q21" s="1" t="s">
        <v>244</v>
      </c>
      <c r="R21" s="1" t="s">
        <v>123</v>
      </c>
      <c r="S21" s="1" t="s">
        <v>124</v>
      </c>
      <c r="T21" s="1" t="s">
        <v>125</v>
      </c>
    </row>
    <row r="22" s="1" customFormat="1" spans="1:20">
      <c r="A22" s="3">
        <v>16353653905</v>
      </c>
      <c r="B22" s="1" t="s">
        <v>245</v>
      </c>
      <c r="C22" s="1" t="s">
        <v>246</v>
      </c>
      <c r="D22" s="1" t="s">
        <v>247</v>
      </c>
      <c r="E22" s="1" t="s">
        <v>248</v>
      </c>
      <c r="F22" s="1" t="s">
        <v>172</v>
      </c>
      <c r="G22" s="1" t="s">
        <v>115</v>
      </c>
      <c r="H22" s="1" t="s">
        <v>116</v>
      </c>
      <c r="I22" s="1" t="s">
        <v>249</v>
      </c>
      <c r="J22" s="1" t="s">
        <v>29</v>
      </c>
      <c r="K22" s="1" t="s">
        <v>250</v>
      </c>
      <c r="L22" s="1" t="s">
        <v>251</v>
      </c>
      <c r="M22" s="1" t="s">
        <v>252</v>
      </c>
      <c r="N22" s="1" t="s">
        <v>253</v>
      </c>
      <c r="O22" s="1" t="s">
        <v>120</v>
      </c>
      <c r="P22" s="1" t="s">
        <v>121</v>
      </c>
      <c r="Q22" s="1" t="s">
        <v>254</v>
      </c>
      <c r="R22" s="1" t="s">
        <v>123</v>
      </c>
      <c r="S22" s="1" t="s">
        <v>124</v>
      </c>
      <c r="T22" s="1" t="s">
        <v>125</v>
      </c>
    </row>
    <row r="23" s="1" customFormat="1" spans="1:20">
      <c r="A23" s="3">
        <v>15959380579</v>
      </c>
      <c r="B23" s="1" t="s">
        <v>255</v>
      </c>
      <c r="C23" s="1" t="s">
        <v>256</v>
      </c>
      <c r="D23" s="1" t="s">
        <v>257</v>
      </c>
      <c r="E23" s="1" t="s">
        <v>258</v>
      </c>
      <c r="F23" s="1" t="s">
        <v>159</v>
      </c>
      <c r="G23" s="1" t="s">
        <v>115</v>
      </c>
      <c r="H23" s="1" t="s">
        <v>116</v>
      </c>
      <c r="I23" s="1" t="s">
        <v>259</v>
      </c>
      <c r="J23" s="1" t="s">
        <v>29</v>
      </c>
      <c r="K23" s="1" t="s">
        <v>260</v>
      </c>
      <c r="L23" s="1" t="s">
        <v>260</v>
      </c>
      <c r="M23" s="1" t="s">
        <v>119</v>
      </c>
      <c r="N23" s="1" t="s">
        <v>119</v>
      </c>
      <c r="O23" s="1" t="s">
        <v>120</v>
      </c>
      <c r="P23" s="1" t="s">
        <v>121</v>
      </c>
      <c r="Q23" s="1" t="s">
        <v>261</v>
      </c>
      <c r="R23" s="1" t="s">
        <v>123</v>
      </c>
      <c r="S23" s="1" t="s">
        <v>124</v>
      </c>
      <c r="T23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2021-11-19T03:24:48Z</dcterms:created>
  <dcterms:modified xsi:type="dcterms:W3CDTF">2021-11-19T03:55:18Z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3C070069C1E3486482533C4B055D95CE</vt:lpwstr>
  </property>
  <property fmtid="{D5CDD505-2E9C-101B-9397-08002B2CF9AE}" pid="3" name="KSOProductBuildVer">
    <vt:lpwstr>2052-11.1.0.11045</vt:lpwstr>
  </property>
</Properties>
</file>