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<sst xmlns="http://schemas.openxmlformats.org/spreadsheetml/2006/main" count="757" uniqueCount="298">
  <si>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</si>
  <si>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</si>
  <si>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</si>
  <si>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</si>
  <si>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</si>
  <si>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</si>
  <si>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</si>
  <si>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</si>
  <si>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</si>
  <si>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</si>
  <si>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</si>
  <si>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</si>
  <si>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</si>
  <si>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</si>
  <si>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</si>
  <si>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</si>
  <si>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</si>
  <si>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</si>
  <si>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</si>
  <si>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</si>
  <si>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</si>
  <si>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</si>
  <si>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</si>
  <si>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</si>
  <si>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</si>
  <si>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</si>
  <si>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</si>
  <si>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[波特兰]波特兰韦斯汀港景(The Westin Portland Harborview)(37226640)</t>
  </si>
  <si>
    <t>特大床房&lt;不退款&gt;&lt;2人入住&gt;</t>
  </si>
  <si>
    <t>USD</t>
  </si>
  <si>
    <t>Lego/Christine</t>
  </si>
  <si>
    <t>CA5326211119USD</t>
  </si>
  <si>
    <t>未提现</t>
  </si>
  <si>
    <t>携程开票</t>
  </si>
  <si>
    <t>[里约热内卢]朗多尼亚皇宫酒店(Hotel Rondônia Palace)(39035638)</t>
  </si>
  <si>
    <t>大床房&lt;不退款&gt;&lt;2人入住&gt;</t>
  </si>
  <si>
    <t>de carvalho/neri arruda</t>
  </si>
  <si>
    <t>[丹伯里]伊桑艾伦酒店(Ethan Allen Hotel)(40034696)</t>
  </si>
  <si>
    <t>标准房(特大床)&lt;不退款&gt;&lt;2人入住&gt;</t>
  </si>
  <si>
    <t>Hart/Laura Hope,Hart/Jonathan Daniel</t>
  </si>
  <si>
    <t>[纽约]纽约市中心希尔顿酒店(New York Hilton Midtown)(37205882)</t>
  </si>
  <si>
    <t>城市房（2张床）&lt;不退款&gt;&lt;2人入住&gt;</t>
  </si>
  <si>
    <t>QU/XING</t>
  </si>
  <si>
    <t>[曼谷]曼谷艾萨奴克酒店(ISanook Bangkok)(38635725)</t>
  </si>
  <si>
    <t>地下室一室房&lt;不退款&gt;&lt;2人入住&gt;</t>
  </si>
  <si>
    <t>Bonnafous/Nuengnood</t>
  </si>
  <si>
    <t>[扎芬特姆]布鲁塞尔机场喜来登酒店(Sheraton Brussels Airport Hotel)(37221076)</t>
  </si>
  <si>
    <t>经典特大床房&lt;不退款&gt;&lt;2人入住&gt;</t>
  </si>
  <si>
    <t>Luyckx/Godelieva Nelly,Lodewyckx/Leo Alfons</t>
  </si>
  <si>
    <t>[迈阿密]史诗金普顿酒店(Kimpton Epic Hotel, an Ihg Hotel)(37205417)</t>
  </si>
  <si>
    <t>尊贵客房, 1 张特大床, 城市景观 (Epic 29)&lt;1&gt;&lt;不退款&gt;&lt;2人入住&gt;</t>
  </si>
  <si>
    <t>Gutierrez-Barquin/Xabier</t>
  </si>
  <si>
    <t>Knight/Joseph Nathaniel</t>
  </si>
  <si>
    <t>[毕晓普]瓦格邦德毕晓普酒店(Vagabond Inn Bishop)(39616103)</t>
  </si>
  <si>
    <t>豪华客房2张大床&lt;不退款&gt;&lt;2人入住&gt;</t>
  </si>
  <si>
    <t>Yamaguchi/Terry</t>
  </si>
  <si>
    <t>SZYLH4D4E</t>
  </si>
  <si>
    <t>[洛杉矶]比佛利山庄C先生酒店(Mr. C Beverly Hills)(37196577)</t>
  </si>
  <si>
    <t>高级城景房&lt;不退款&gt;&lt;2人入住&gt;</t>
  </si>
  <si>
    <t>Armstrong/Aston</t>
  </si>
  <si>
    <t>[布卢明顿]美国商场丽笙酒店(Radisson Blu Mall of America)(39616561)</t>
  </si>
  <si>
    <t>客房（特大床）&lt;不退款&gt;&lt;2人入住&gt;</t>
  </si>
  <si>
    <t>Gordon/Rodney</t>
  </si>
  <si>
    <t>[布鲁塞尔]多米尼佳酒店(The Dominican)(37212967)</t>
  </si>
  <si>
    <t>豪华双人房&lt;不退款&gt;&lt;2人入住&gt;</t>
  </si>
  <si>
    <t>BLEQUEVILLEGAS/JEFERSON</t>
  </si>
  <si>
    <t>19023SC020856</t>
  </si>
  <si>
    <t>[贝尔维尤]希尔顿贝尔维尤酒店(Hilton Bellevue)(37235234)</t>
  </si>
  <si>
    <t>客房, 1 张特大床&lt;不退款&gt;&lt;2人入住&gt;</t>
  </si>
  <si>
    <t>Sabold/Ben d</t>
  </si>
  <si>
    <t>[威斯敏斯特城]贝尔格拉维酒店(The Belgrave Hotel)(37229290)</t>
  </si>
  <si>
    <t>小型双人房&lt;不退款&gt;&lt;2人入住&gt;</t>
  </si>
  <si>
    <t>Schuster/Alyssa</t>
  </si>
  <si>
    <t>EXP-1854144978</t>
  </si>
  <si>
    <t>[圣艾蒂安]渣油圣埃提纳中央酒店(Residhotel St Etienne Centre)(39048664)</t>
  </si>
  <si>
    <t>一室房&lt;不退款&gt;&lt;2人入住&gt;</t>
  </si>
  <si>
    <t>Toscano/Marie</t>
  </si>
  <si>
    <t>取消</t>
  </si>
  <si>
    <t>[兰迪德诺]白宫酒店(OYO Whitehouse)(46063157)</t>
  </si>
  <si>
    <t>标准双人间&lt;不退款&gt;&lt;2人入住&gt;</t>
  </si>
  <si>
    <t>Zhang/Jiayin</t>
  </si>
  <si>
    <t>EXP-1857005549</t>
  </si>
  <si>
    <t>[哥本哈根]哥本哈根机场丽柏酒店(Park Inn by Radisson Copenhagen Airport)(37245057)</t>
  </si>
  <si>
    <t>标准大床房&lt;不退款&gt;&lt;2人入住&gt;</t>
  </si>
  <si>
    <t>Feherova/Nada,Hartmann/Dennis</t>
  </si>
  <si>
    <t>[阿文图纳]坦伯利 JW 万豪度假村及水疗中心(JW Marriott Turnberry Resort &amp; Spa)(39633909)</t>
  </si>
  <si>
    <t>度假村景特大床房带阳台&lt;不退款&gt;&lt;2人入住&gt;</t>
  </si>
  <si>
    <t>Butterworth/Jeff</t>
  </si>
  <si>
    <t>[图卢兹]大使酒店(Hôtel des Ambassadeurs)(46578730)</t>
  </si>
  <si>
    <t>双人床&lt;不退款&gt;&lt;2人入住&gt;</t>
  </si>
  <si>
    <t>LO VERDE/GIOACCHINO</t>
  </si>
  <si>
    <t>[萨拉戈萨]阿拉贡国王费尔南多二世水疗酒店(Eurostars Rey Fernando)(47469290)</t>
  </si>
  <si>
    <t>双人床房&lt;不退款&gt;&lt;2人入住&gt;</t>
  </si>
  <si>
    <t>Torres Paez/Jose Carlos</t>
  </si>
  <si>
    <t>[圣加布里埃尔]洛杉矶圣加百利喜来登酒店(Sheraton Los Angeles San Gabriel)(37204756)</t>
  </si>
  <si>
    <t>特大床房&lt;2人入住&gt;&lt;IBU黄金会员专享&gt;&lt;不退款&gt;</t>
  </si>
  <si>
    <t>Baye/Daniel</t>
  </si>
  <si>
    <t>[威中县]槟城日光酒店 (槟城对抗新冠肺炎认证)(The Light Hotel Penang (PenangFightCovid-19 Certified))(37221695)</t>
  </si>
  <si>
    <t>豪华双床房&lt;早餐&gt;&lt;不退款&gt;&lt;2人入住&gt;</t>
  </si>
  <si>
    <t>SIVAKUMAR LOKANATHAN/L,SIVAKUMAR LOKANATHAN/L</t>
  </si>
  <si>
    <t>[弗勒里梅罗吉]夫拉里梅洛吉斯绿色酒店(Green Hotels Fleury Merogis)(46059898)</t>
  </si>
  <si>
    <t>双人间&lt;不退款&gt;&lt;2人入住&gt;</t>
  </si>
  <si>
    <t>Gallet/Guillaume</t>
  </si>
  <si>
    <t>[米兰]米兰丽笙酒店(Radisson Blu Hotel Milan)(37195803)</t>
  </si>
  <si>
    <t>标准房&lt;1&gt;&lt;不退款&gt;&lt;2人入住&gt;</t>
  </si>
  <si>
    <t>Lecce/Donato</t>
  </si>
  <si>
    <t>[纽约]斯图尔特酒店(Stewart Hotel New York)(39042942)</t>
  </si>
  <si>
    <t>行政大号床房&lt;不退款&gt;&lt;2人入住&gt;</t>
  </si>
  <si>
    <t>McFarlane/Rachel</t>
  </si>
  <si>
    <t>，</t>
  </si>
  <si>
    <t>A211119112337481</t>
  </si>
  <si>
    <t>USD / HKD 当前参考汇率: 7.79036</t>
  </si>
  <si>
    <t>总计： 5320 USD/
41444.72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</si>
  <si>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</si>
  <si>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</si>
  <si>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</si>
  <si>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</si>
  <si>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</si>
  <si>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</si>
  <si>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</si>
  <si>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</si>
  <si>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</si>
  <si>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</si>
  <si>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</si>
  <si>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</si>
  <si>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</si>
  <si>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</si>
  <si>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</si>
  <si>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</si>
  <si>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</si>
  <si>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2021-11-15</t>
  </si>
  <si>
    <t>2300049</t>
  </si>
  <si>
    <t>斯图尔特酒店</t>
  </si>
  <si>
    <t>McFarlane Rachel</t>
  </si>
  <si>
    <t>2021-11-16</t>
  </si>
  <si>
    <t>退房日周结</t>
  </si>
  <si>
    <t>549.88</t>
  </si>
  <si>
    <t>86.00</t>
  </si>
  <si>
    <t>0</t>
  </si>
  <si>
    <t>0.00</t>
  </si>
  <si>
    <t>携程盛景国际直连</t>
  </si>
  <si>
    <t>2021-11-15 21:48:32</t>
  </si>
  <si>
    <t>否</t>
  </si>
  <si>
    <t>汇智国际旅游发展有限公司</t>
  </si>
  <si>
    <t>直连</t>
  </si>
  <si>
    <t>2300024</t>
  </si>
  <si>
    <t>佛雷里绿色生态酒店</t>
  </si>
  <si>
    <t>Gallet Guillaume</t>
  </si>
  <si>
    <t>364.46</t>
  </si>
  <si>
    <t>57.00</t>
  </si>
  <si>
    <t>2021-11-15 21:12:36</t>
  </si>
  <si>
    <t>2299954</t>
  </si>
  <si>
    <t>槟城日光酒店 (槟城对抗新冠肺炎认证)</t>
  </si>
  <si>
    <t>SIVAKUMAR LOKANATHAN L,SIVAKUMAR LOKANATHAN L</t>
  </si>
  <si>
    <t>358.06</t>
  </si>
  <si>
    <t>56.00</t>
  </si>
  <si>
    <t>2021-11-15 19:30:15</t>
  </si>
  <si>
    <t>2299807</t>
  </si>
  <si>
    <t>洛杉矶圣加百利喜来登酒店</t>
  </si>
  <si>
    <t>Baye Daniel</t>
  </si>
  <si>
    <t>1003.86</t>
  </si>
  <si>
    <t>157.00</t>
  </si>
  <si>
    <t>2021-11-15 15:58:47</t>
  </si>
  <si>
    <t>2299536</t>
  </si>
  <si>
    <t>阿拉贡国王费尔南多二世水疗酒店</t>
  </si>
  <si>
    <t>Torres Paez Jose Carlos</t>
  </si>
  <si>
    <t>370.85</t>
  </si>
  <si>
    <t>58.00</t>
  </si>
  <si>
    <t>2021-11-15 01:02:23</t>
  </si>
  <si>
    <t>2021-11-14</t>
  </si>
  <si>
    <t>2299496</t>
  </si>
  <si>
    <t>大使酒店</t>
  </si>
  <si>
    <t>LO VERDE GIOACCHINO</t>
  </si>
  <si>
    <t>434.79</t>
  </si>
  <si>
    <t>68.00</t>
  </si>
  <si>
    <t>2021-11-14 22:39:51</t>
  </si>
  <si>
    <t>2021-11-13</t>
  </si>
  <si>
    <t>2299020</t>
  </si>
  <si>
    <t>坦伯利 JW 万豪度假村及水疗中心</t>
  </si>
  <si>
    <t>Butterworth Jeff</t>
  </si>
  <si>
    <t>3938.70</t>
  </si>
  <si>
    <t>616.00</t>
  </si>
  <si>
    <t>2021-11-13 22:51:53</t>
  </si>
  <si>
    <t>2299012</t>
  </si>
  <si>
    <t>哥本哈根机场丽柏酒店</t>
  </si>
  <si>
    <t>Feherova Nada,Hartmann Dennis</t>
  </si>
  <si>
    <t>812.04</t>
  </si>
  <si>
    <t>127.00</t>
  </si>
  <si>
    <t>2021-11-13 22:34:30</t>
  </si>
  <si>
    <t>2298430</t>
  </si>
  <si>
    <t>白宫酒店</t>
  </si>
  <si>
    <t>Zhang Jiayin</t>
  </si>
  <si>
    <t>2021-11-13 06:37:52</t>
  </si>
  <si>
    <t>2021-11-10</t>
  </si>
  <si>
    <t>2295856</t>
  </si>
  <si>
    <t>渣油圣埃提纳中央酒店</t>
  </si>
  <si>
    <t>Toscano Marie</t>
  </si>
  <si>
    <t>333.14</t>
  </si>
  <si>
    <t>52.00</t>
  </si>
  <si>
    <t>2021-11-10 19:32:06</t>
  </si>
  <si>
    <t>16637439883，</t>
  </si>
  <si>
    <t>2021-11-08</t>
  </si>
  <si>
    <t>2292788</t>
  </si>
  <si>
    <t>史诗金普顿酒店</t>
  </si>
  <si>
    <t>Gutierrez-Barquin Xabier</t>
  </si>
  <si>
    <t>2021-11-11</t>
  </si>
  <si>
    <t>RMB</t>
  </si>
  <si>
    <t>2021-11-08 11:09:32</t>
  </si>
  <si>
    <t>2021-11-07</t>
  </si>
  <si>
    <t>2291851</t>
  </si>
  <si>
    <t>贝尔格拉维酒店</t>
  </si>
  <si>
    <t>Schuster Alyssa</t>
  </si>
  <si>
    <t>1924.20</t>
  </si>
  <si>
    <t>300.00</t>
  </si>
  <si>
    <t>2021-11-07 05:30:39</t>
  </si>
  <si>
    <t>2021-11-06</t>
  </si>
  <si>
    <t>2290946</t>
  </si>
  <si>
    <t>希尔顿贝尔维尤酒店</t>
  </si>
  <si>
    <t>Sabold Ben d</t>
  </si>
  <si>
    <t>808.16</t>
  </si>
  <si>
    <t>126.00</t>
  </si>
  <si>
    <t>2021-11-06 03:22:39</t>
  </si>
  <si>
    <t>2021-11-05</t>
  </si>
  <si>
    <t>2290115</t>
  </si>
  <si>
    <t>多米尼佳酒店</t>
  </si>
  <si>
    <t>BLEQUEVILLEGAS JEFERSON</t>
  </si>
  <si>
    <t>2275.55</t>
  </si>
  <si>
    <t>355.00</t>
  </si>
  <si>
    <t>2021-11-05 10:20:21</t>
  </si>
  <si>
    <t>2289980</t>
  </si>
  <si>
    <t>美洲购物中心丽笙酒店</t>
  </si>
  <si>
    <t>Gordon Rodney</t>
  </si>
  <si>
    <t>826.89</t>
  </si>
  <si>
    <t>129.00</t>
  </si>
  <si>
    <t>2021-11-05 04:55:21</t>
  </si>
  <si>
    <t>2021-11-04</t>
  </si>
  <si>
    <t>2289079</t>
  </si>
  <si>
    <t>洛杉矶比佛利山庄C先生酒店</t>
  </si>
  <si>
    <t>Armstrong Aston</t>
  </si>
  <si>
    <t>4429.87</t>
  </si>
  <si>
    <t>690.00</t>
  </si>
  <si>
    <t>2021-11-04 11:26:02</t>
  </si>
  <si>
    <t>2021-11-03</t>
  </si>
  <si>
    <t>2288300</t>
  </si>
  <si>
    <t>瓦格邦德主教酒店</t>
  </si>
  <si>
    <t>Yamaguchi Terry</t>
  </si>
  <si>
    <t>750.50</t>
  </si>
  <si>
    <t>117.00</t>
  </si>
  <si>
    <t>2021-11-03 13:59:27</t>
  </si>
  <si>
    <t>2021-11-02</t>
  </si>
  <si>
    <t>2287975</t>
  </si>
  <si>
    <t>布鲁塞尔机场喜来登酒店</t>
  </si>
  <si>
    <t>Knight Joseph Nathaniel</t>
  </si>
  <si>
    <t>1147.84</t>
  </si>
  <si>
    <t>179.00</t>
  </si>
  <si>
    <t>2021-11-02 19:16:50</t>
  </si>
  <si>
    <t>2021-10-22</t>
  </si>
  <si>
    <t>2281462</t>
  </si>
  <si>
    <t>Luyckx Godelieva Nelly,Lodewyckx Leo Alfons</t>
  </si>
  <si>
    <t>1210.92</t>
  </si>
  <si>
    <t>189.00</t>
  </si>
  <si>
    <t>2021-10-22 01:15:54</t>
  </si>
  <si>
    <t>2021-10-18</t>
  </si>
  <si>
    <t>2279918</t>
  </si>
  <si>
    <t>曼谷艾萨奴克酒店</t>
  </si>
  <si>
    <t>Bonnafous Nuengnood</t>
  </si>
  <si>
    <t>90.29</t>
  </si>
  <si>
    <t>14.00</t>
  </si>
  <si>
    <t>2021-10-18 23:17:42</t>
  </si>
  <si>
    <t>2021-10-15</t>
  </si>
  <si>
    <t>2277927</t>
  </si>
  <si>
    <t>纽约市中心希尔顿酒店</t>
  </si>
  <si>
    <t>QU XING</t>
  </si>
  <si>
    <t>8944.69</t>
  </si>
  <si>
    <t>1386.00</t>
  </si>
  <si>
    <t>2021-10-15 16:13:12</t>
  </si>
  <si>
    <t>2021-10-03</t>
  </si>
  <si>
    <t>2271820</t>
  </si>
  <si>
    <t>伊桑艾伦酒店</t>
  </si>
  <si>
    <t>Hart Laura Hope,Hart Jonathan Daniel</t>
  </si>
  <si>
    <t>1589.95</t>
  </si>
  <si>
    <t>246.00</t>
  </si>
  <si>
    <t>2021-10-03 02:56:53</t>
  </si>
  <si>
    <t>2021-09-16</t>
  </si>
  <si>
    <t>2256050</t>
  </si>
  <si>
    <t>朗多尼亚皇宫酒店</t>
  </si>
  <si>
    <t>de carvalho neri arruda</t>
  </si>
  <si>
    <t>2021-11-12</t>
  </si>
  <si>
    <t>773.65</t>
  </si>
  <si>
    <t>120.00</t>
  </si>
  <si>
    <t>2021-09-16 22:44:37</t>
  </si>
  <si>
    <t>2021-09-07</t>
  </si>
  <si>
    <t>2245880</t>
  </si>
  <si>
    <t>波特兰威斯汀港口景酒店</t>
  </si>
  <si>
    <t>Lego Christine</t>
  </si>
  <si>
    <t>802.55</t>
  </si>
  <si>
    <t>124.00</t>
  </si>
  <si>
    <t>2021-09-07 09:34:04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</si>
</sst>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8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16223989475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44515</v>
      </c>
      <c r="G2" s="5">
        <v>44516</v>
      </c>
      <c r="H2" s="4">
        <v>1</v>
      </c>
      <c r="I2" s="4">
        <v>1</v>
      </c>
      <c r="J2" s="4">
        <v>1</v>
      </c>
      <c r="K2" s="4" t="s">
        <v>29</v>
      </c>
      <c r="L2" s="4">
        <v>124</v>
      </c>
      <c r="M2" s="4">
        <v>124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44446</v>
      </c>
      <c r="S2" s="5">
        <v>44519</v>
      </c>
      <c r="T2" s="4" t="s">
        <v>33</v>
      </c>
      <c r="U2" s="4">
        <v>124</v>
      </c>
      <c r="V2" s="4">
        <v>0</v>
      </c>
      <c r="W2" s="4">
        <v>0</v>
      </c>
      <c r="X2" s="4">
        <v>2245880</v>
      </c>
      <c r="Y2" s="4">
        <v>76180353</v>
      </c>
    </row>
    <row r="3" s="4" customFormat="1" spans="1:25">
      <c r="A3" s="4">
        <v>16301529431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44512</v>
      </c>
      <c r="G3" s="5">
        <v>44516</v>
      </c>
      <c r="H3" s="4">
        <v>1</v>
      </c>
      <c r="I3" s="4">
        <v>4</v>
      </c>
      <c r="J3" s="4">
        <v>4</v>
      </c>
      <c r="K3" s="4" t="s">
        <v>29</v>
      </c>
      <c r="L3" s="4">
        <v>120</v>
      </c>
      <c r="M3" s="4">
        <v>120</v>
      </c>
      <c r="N3" s="4" t="s">
        <v>36</v>
      </c>
      <c r="O3" s="4" t="s">
        <v>31</v>
      </c>
      <c r="P3" s="4" t="s">
        <v>32</v>
      </c>
      <c r="Q3" s="4">
        <v>0</v>
      </c>
      <c r="R3" s="6">
        <v>44455</v>
      </c>
      <c r="S3" s="5">
        <v>44519</v>
      </c>
      <c r="T3" s="4" t="s">
        <v>33</v>
      </c>
      <c r="U3" s="4">
        <v>120</v>
      </c>
      <c r="V3" s="4">
        <v>0</v>
      </c>
      <c r="W3" s="4">
        <v>0</v>
      </c>
      <c r="X3" s="4">
        <v>2256050</v>
      </c>
      <c r="Y3" s="4">
        <v>40657</v>
      </c>
    </row>
    <row r="4" s="4" customFormat="1" spans="1:26">
      <c r="A4" s="4">
        <v>16448137151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44515</v>
      </c>
      <c r="G4" s="5">
        <v>44516</v>
      </c>
      <c r="H4" s="4">
        <v>2</v>
      </c>
      <c r="I4" s="4">
        <v>1</v>
      </c>
      <c r="J4" s="4">
        <v>2</v>
      </c>
      <c r="K4" s="4" t="s">
        <v>29</v>
      </c>
      <c r="L4" s="4">
        <v>246</v>
      </c>
      <c r="M4" s="4">
        <v>246</v>
      </c>
      <c r="N4" s="4" t="s">
        <v>39</v>
      </c>
      <c r="O4" s="4" t="s">
        <v>31</v>
      </c>
      <c r="P4" s="4" t="s">
        <v>32</v>
      </c>
      <c r="Q4" s="4">
        <v>0</v>
      </c>
      <c r="R4" s="6">
        <v>44472</v>
      </c>
      <c r="S4" s="5">
        <v>44519</v>
      </c>
      <c r="T4" s="4" t="s">
        <v>33</v>
      </c>
      <c r="U4" s="4">
        <v>246</v>
      </c>
      <c r="V4" s="4">
        <v>0</v>
      </c>
      <c r="W4" s="4">
        <v>0</v>
      </c>
      <c r="X4" s="4">
        <v>2271820</v>
      </c>
      <c r="Y4" s="4">
        <v>621983655</v>
      </c>
      <c r="Z4" s="4">
        <v>621983656</v>
      </c>
    </row>
    <row r="5" s="4" customFormat="1" spans="1:24">
      <c r="A5" s="4">
        <v>16558089033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44510</v>
      </c>
      <c r="G5" s="5">
        <v>44516</v>
      </c>
      <c r="H5" s="4">
        <v>1</v>
      </c>
      <c r="I5" s="4">
        <v>6</v>
      </c>
      <c r="J5" s="4">
        <v>6</v>
      </c>
      <c r="K5" s="4" t="s">
        <v>29</v>
      </c>
      <c r="L5" s="4">
        <v>1386</v>
      </c>
      <c r="M5" s="4">
        <v>1386</v>
      </c>
      <c r="N5" s="4" t="s">
        <v>42</v>
      </c>
      <c r="O5" s="4" t="s">
        <v>31</v>
      </c>
      <c r="P5" s="4" t="s">
        <v>32</v>
      </c>
      <c r="Q5" s="4">
        <v>0</v>
      </c>
      <c r="R5" s="6">
        <v>44484</v>
      </c>
      <c r="S5" s="5">
        <v>44519</v>
      </c>
      <c r="T5" s="4" t="s">
        <v>33</v>
      </c>
      <c r="U5" s="4">
        <v>1386</v>
      </c>
      <c r="V5" s="4">
        <v>0</v>
      </c>
      <c r="W5" s="4">
        <v>0</v>
      </c>
      <c r="X5" s="4">
        <v>2277927</v>
      </c>
    </row>
    <row r="6" s="4" customFormat="1" spans="1:24">
      <c r="A6" s="4">
        <v>16592787793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44515</v>
      </c>
      <c r="G6" s="5">
        <v>44516</v>
      </c>
      <c r="H6" s="4">
        <v>1</v>
      </c>
      <c r="I6" s="4">
        <v>1</v>
      </c>
      <c r="J6" s="4">
        <v>1</v>
      </c>
      <c r="K6" s="4" t="s">
        <v>29</v>
      </c>
      <c r="L6" s="4">
        <v>14</v>
      </c>
      <c r="M6" s="4">
        <v>14</v>
      </c>
      <c r="N6" s="4" t="s">
        <v>45</v>
      </c>
      <c r="O6" s="4" t="s">
        <v>31</v>
      </c>
      <c r="P6" s="4" t="s">
        <v>32</v>
      </c>
      <c r="Q6" s="4">
        <v>0</v>
      </c>
      <c r="R6" s="6">
        <v>44487</v>
      </c>
      <c r="S6" s="5">
        <v>44519</v>
      </c>
      <c r="T6" s="4" t="s">
        <v>33</v>
      </c>
      <c r="U6" s="4">
        <v>14</v>
      </c>
      <c r="V6" s="4">
        <v>0</v>
      </c>
      <c r="W6" s="4">
        <v>0</v>
      </c>
      <c r="X6" s="4">
        <v>2279918</v>
      </c>
    </row>
    <row r="7" s="4" customFormat="1" spans="1:25">
      <c r="A7" s="4">
        <v>16624533501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44515</v>
      </c>
      <c r="G7" s="5">
        <v>44516</v>
      </c>
      <c r="H7" s="4">
        <v>1</v>
      </c>
      <c r="I7" s="4">
        <v>1</v>
      </c>
      <c r="J7" s="4">
        <v>1</v>
      </c>
      <c r="K7" s="4" t="s">
        <v>29</v>
      </c>
      <c r="L7" s="4">
        <v>189</v>
      </c>
      <c r="M7" s="4">
        <v>189</v>
      </c>
      <c r="N7" s="4" t="s">
        <v>48</v>
      </c>
      <c r="O7" s="4" t="s">
        <v>31</v>
      </c>
      <c r="P7" s="4" t="s">
        <v>32</v>
      </c>
      <c r="Q7" s="4">
        <v>0</v>
      </c>
      <c r="R7" s="6">
        <v>44491</v>
      </c>
      <c r="S7" s="5">
        <v>44519</v>
      </c>
      <c r="T7" s="4" t="s">
        <v>33</v>
      </c>
      <c r="U7" s="4">
        <v>189</v>
      </c>
      <c r="V7" s="4">
        <v>0</v>
      </c>
      <c r="W7" s="4">
        <v>0</v>
      </c>
      <c r="X7" s="4">
        <v>2281462</v>
      </c>
      <c r="Y7" s="4">
        <v>89215866</v>
      </c>
    </row>
    <row r="8" s="4" customFormat="1" spans="1:24">
      <c r="A8" s="4">
        <v>16637439883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44511</v>
      </c>
      <c r="G8" s="5">
        <v>44516</v>
      </c>
      <c r="H8" s="4">
        <v>1</v>
      </c>
      <c r="I8" s="4">
        <v>5</v>
      </c>
      <c r="J8" s="4">
        <v>5</v>
      </c>
      <c r="K8" s="4" t="s">
        <v>29</v>
      </c>
      <c r="L8" s="4">
        <v>1520</v>
      </c>
      <c r="M8" s="4">
        <v>1520</v>
      </c>
      <c r="N8" s="4" t="s">
        <v>51</v>
      </c>
      <c r="O8" s="4" t="s">
        <v>31</v>
      </c>
      <c r="P8" s="4" t="s">
        <v>32</v>
      </c>
      <c r="Q8" s="4">
        <v>0</v>
      </c>
      <c r="R8" s="6">
        <v>44492</v>
      </c>
      <c r="S8" s="5">
        <v>44519</v>
      </c>
      <c r="T8" s="4" t="s">
        <v>33</v>
      </c>
      <c r="U8" s="4">
        <v>1520</v>
      </c>
      <c r="V8" s="4">
        <v>0</v>
      </c>
      <c r="W8" s="4">
        <v>0</v>
      </c>
      <c r="X8" s="4">
        <v>2282032</v>
      </c>
    </row>
    <row r="9" s="4" customFormat="1" spans="1:25">
      <c r="A9" s="4">
        <v>16727514574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44515</v>
      </c>
      <c r="G9" s="5">
        <v>44516</v>
      </c>
      <c r="H9" s="4">
        <v>1</v>
      </c>
      <c r="I9" s="4">
        <v>1</v>
      </c>
      <c r="J9" s="4">
        <v>1</v>
      </c>
      <c r="K9" s="4" t="s">
        <v>29</v>
      </c>
      <c r="L9" s="4">
        <v>179</v>
      </c>
      <c r="M9" s="4">
        <v>179</v>
      </c>
      <c r="N9" s="4" t="s">
        <v>52</v>
      </c>
      <c r="O9" s="4" t="s">
        <v>31</v>
      </c>
      <c r="P9" s="4" t="s">
        <v>32</v>
      </c>
      <c r="Q9" s="4">
        <v>0</v>
      </c>
      <c r="R9" s="6">
        <v>44502</v>
      </c>
      <c r="S9" s="5">
        <v>44519</v>
      </c>
      <c r="T9" s="4" t="s">
        <v>33</v>
      </c>
      <c r="U9" s="4">
        <v>179</v>
      </c>
      <c r="V9" s="4">
        <v>0</v>
      </c>
      <c r="W9" s="4">
        <v>0</v>
      </c>
      <c r="X9" s="4"/>
      <c r="Y9" s="4">
        <v>99127106</v>
      </c>
    </row>
    <row r="10" s="4" customFormat="1" spans="1:25">
      <c r="A10" s="4">
        <v>16733732891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44515</v>
      </c>
      <c r="G10" s="5">
        <v>44516</v>
      </c>
      <c r="H10" s="4">
        <v>1</v>
      </c>
      <c r="I10" s="4">
        <v>1</v>
      </c>
      <c r="J10" s="4">
        <v>1</v>
      </c>
      <c r="K10" s="4" t="s">
        <v>29</v>
      </c>
      <c r="L10" s="4">
        <v>117</v>
      </c>
      <c r="M10" s="4">
        <v>117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44503</v>
      </c>
      <c r="S10" s="5">
        <v>44519</v>
      </c>
      <c r="T10" s="4" t="s">
        <v>33</v>
      </c>
      <c r="U10" s="4">
        <v>117</v>
      </c>
      <c r="V10" s="4">
        <v>0</v>
      </c>
      <c r="W10" s="4">
        <v>0</v>
      </c>
      <c r="X10" s="4">
        <v>2288300</v>
      </c>
      <c r="Y10" s="4" t="s">
        <v>56</v>
      </c>
    </row>
    <row r="11" s="4" customFormat="1" spans="1:26">
      <c r="A11" s="4">
        <v>16738051306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44515</v>
      </c>
      <c r="G11" s="5">
        <v>44516</v>
      </c>
      <c r="H11" s="4">
        <v>2</v>
      </c>
      <c r="I11" s="4">
        <v>1</v>
      </c>
      <c r="J11" s="4">
        <v>2</v>
      </c>
      <c r="K11" s="4" t="s">
        <v>29</v>
      </c>
      <c r="L11" s="4">
        <v>690</v>
      </c>
      <c r="M11" s="4">
        <v>690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44504</v>
      </c>
      <c r="S11" s="5">
        <v>44519</v>
      </c>
      <c r="T11" s="4" t="s">
        <v>33</v>
      </c>
      <c r="U11" s="4">
        <v>690</v>
      </c>
      <c r="V11" s="4">
        <v>0</v>
      </c>
      <c r="W11" s="4">
        <v>0</v>
      </c>
      <c r="X11" s="4">
        <v>2289079</v>
      </c>
      <c r="Y11" s="4">
        <v>116259059</v>
      </c>
      <c r="Z11" s="4">
        <v>11625960</v>
      </c>
    </row>
    <row r="12" s="4" customFormat="1" spans="1:23">
      <c r="A12" s="4">
        <v>16741313240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44515</v>
      </c>
      <c r="G12" s="5">
        <v>44516</v>
      </c>
      <c r="H12" s="4">
        <v>1</v>
      </c>
      <c r="I12" s="4">
        <v>1</v>
      </c>
      <c r="J12" s="4">
        <v>1</v>
      </c>
      <c r="K12" s="4" t="s">
        <v>29</v>
      </c>
      <c r="L12" s="4">
        <v>129</v>
      </c>
      <c r="M12" s="4">
        <v>129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44505</v>
      </c>
      <c r="S12" s="5">
        <v>44519</v>
      </c>
      <c r="T12" s="4" t="s">
        <v>33</v>
      </c>
      <c r="U12" s="4">
        <v>129</v>
      </c>
      <c r="V12" s="4">
        <v>0</v>
      </c>
      <c r="W12" s="4">
        <v>0</v>
      </c>
    </row>
    <row r="13" s="4" customFormat="1" spans="1:25">
      <c r="A13" s="4">
        <v>16741647791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44514</v>
      </c>
      <c r="G13" s="5">
        <v>44516</v>
      </c>
      <c r="H13" s="4">
        <v>1</v>
      </c>
      <c r="I13" s="4">
        <v>2</v>
      </c>
      <c r="J13" s="4">
        <v>2</v>
      </c>
      <c r="K13" s="4" t="s">
        <v>29</v>
      </c>
      <c r="L13" s="4">
        <v>355</v>
      </c>
      <c r="M13" s="4">
        <v>355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44505</v>
      </c>
      <c r="S13" s="5">
        <v>44519</v>
      </c>
      <c r="T13" s="4" t="s">
        <v>33</v>
      </c>
      <c r="U13" s="4">
        <v>355</v>
      </c>
      <c r="V13" s="4">
        <v>0</v>
      </c>
      <c r="W13" s="4">
        <v>0</v>
      </c>
      <c r="X13" s="4">
        <v>2290115</v>
      </c>
      <c r="Y13" s="4" t="s">
        <v>66</v>
      </c>
    </row>
    <row r="14" s="4" customFormat="1" spans="1:24">
      <c r="A14" s="4">
        <v>16746981986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44515</v>
      </c>
      <c r="G14" s="5">
        <v>44516</v>
      </c>
      <c r="H14" s="4">
        <v>1</v>
      </c>
      <c r="I14" s="4">
        <v>1</v>
      </c>
      <c r="J14" s="4">
        <v>1</v>
      </c>
      <c r="K14" s="4" t="s">
        <v>29</v>
      </c>
      <c r="L14" s="4">
        <v>126</v>
      </c>
      <c r="M14" s="4">
        <v>126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44506</v>
      </c>
      <c r="S14" s="5">
        <v>44519</v>
      </c>
      <c r="T14" s="4" t="s">
        <v>33</v>
      </c>
      <c r="U14" s="4">
        <v>126</v>
      </c>
      <c r="V14" s="4">
        <v>0</v>
      </c>
      <c r="W14" s="4">
        <v>0</v>
      </c>
      <c r="X14" s="4">
        <v>2290946</v>
      </c>
    </row>
    <row r="15" s="4" customFormat="1" spans="1:25">
      <c r="A15" s="4">
        <v>16750896664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44514</v>
      </c>
      <c r="G15" s="5">
        <v>44516</v>
      </c>
      <c r="H15" s="4">
        <v>1</v>
      </c>
      <c r="I15" s="4">
        <v>2</v>
      </c>
      <c r="J15" s="4">
        <v>2</v>
      </c>
      <c r="K15" s="4" t="s">
        <v>29</v>
      </c>
      <c r="L15" s="4">
        <v>300</v>
      </c>
      <c r="M15" s="4">
        <v>300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44507</v>
      </c>
      <c r="S15" s="5">
        <v>44519</v>
      </c>
      <c r="T15" s="4" t="s">
        <v>33</v>
      </c>
      <c r="U15" s="4">
        <v>300</v>
      </c>
      <c r="V15" s="4">
        <v>0</v>
      </c>
      <c r="W15" s="4">
        <v>0</v>
      </c>
      <c r="X15" s="4">
        <v>2291851</v>
      </c>
      <c r="Y15" s="4" t="s">
        <v>73</v>
      </c>
    </row>
    <row r="16" s="4" customFormat="1" spans="1:23">
      <c r="A16" s="4">
        <v>16767953129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44515</v>
      </c>
      <c r="G16" s="5">
        <v>44516</v>
      </c>
      <c r="H16" s="4">
        <v>1</v>
      </c>
      <c r="I16" s="4">
        <v>1</v>
      </c>
      <c r="J16" s="4">
        <v>1</v>
      </c>
      <c r="K16" s="4" t="s">
        <v>29</v>
      </c>
      <c r="L16" s="4">
        <v>52</v>
      </c>
      <c r="M16" s="4">
        <v>52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44510</v>
      </c>
      <c r="S16" s="5">
        <v>44519</v>
      </c>
      <c r="T16" s="4" t="s">
        <v>33</v>
      </c>
      <c r="U16" s="4">
        <v>52</v>
      </c>
      <c r="V16" s="4">
        <v>0</v>
      </c>
      <c r="W16" s="4">
        <v>0</v>
      </c>
    </row>
    <row r="17" s="4" customFormat="1" spans="1:24">
      <c r="A17" s="4">
        <v>16637439883</v>
      </c>
      <c r="B17" s="4" t="s">
        <v>25</v>
      </c>
      <c r="C17" s="4" t="s">
        <v>77</v>
      </c>
      <c r="D17" s="4" t="s">
        <v>49</v>
      </c>
      <c r="E17" s="4" t="s">
        <v>50</v>
      </c>
      <c r="F17" s="5">
        <v>44511</v>
      </c>
      <c r="G17" s="5">
        <v>44516</v>
      </c>
      <c r="H17" s="4">
        <v>1</v>
      </c>
      <c r="I17" s="4">
        <v>5</v>
      </c>
      <c r="J17" s="4">
        <v>5</v>
      </c>
      <c r="K17" s="4" t="s">
        <v>29</v>
      </c>
      <c r="L17" s="4">
        <v>-1520</v>
      </c>
      <c r="M17" s="4">
        <v>-1520</v>
      </c>
      <c r="N17" s="4" t="s">
        <v>51</v>
      </c>
      <c r="O17" s="4" t="s">
        <v>31</v>
      </c>
      <c r="P17" s="4" t="s">
        <v>32</v>
      </c>
      <c r="Q17" s="4">
        <v>0</v>
      </c>
      <c r="R17" s="6">
        <v>44492</v>
      </c>
      <c r="S17" s="5">
        <v>44519</v>
      </c>
      <c r="T17" s="4" t="s">
        <v>33</v>
      </c>
      <c r="U17" s="4">
        <v>-1520</v>
      </c>
      <c r="V17" s="4">
        <v>0</v>
      </c>
      <c r="W17" s="4">
        <v>0</v>
      </c>
      <c r="X17" s="4">
        <v>2282032</v>
      </c>
    </row>
    <row r="18" s="4" customFormat="1" spans="1:25">
      <c r="A18" s="4">
        <v>16785184555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44514</v>
      </c>
      <c r="G18" s="5">
        <v>44516</v>
      </c>
      <c r="H18" s="4">
        <v>1</v>
      </c>
      <c r="I18" s="4">
        <v>2</v>
      </c>
      <c r="J18" s="4">
        <v>2</v>
      </c>
      <c r="K18" s="4" t="s">
        <v>29</v>
      </c>
      <c r="L18" s="4">
        <v>68</v>
      </c>
      <c r="M18" s="4">
        <v>68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44513</v>
      </c>
      <c r="S18" s="5">
        <v>44519</v>
      </c>
      <c r="T18" s="4" t="s">
        <v>33</v>
      </c>
      <c r="U18" s="4">
        <v>68</v>
      </c>
      <c r="V18" s="4">
        <v>0</v>
      </c>
      <c r="W18" s="4">
        <v>0</v>
      </c>
      <c r="X18" s="4">
        <v>2298430</v>
      </c>
      <c r="Y18" s="4" t="s">
        <v>81</v>
      </c>
    </row>
    <row r="19" s="4" customFormat="1" spans="1:24">
      <c r="A19" s="4">
        <v>16788353100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44515</v>
      </c>
      <c r="G19" s="5">
        <v>44516</v>
      </c>
      <c r="H19" s="4">
        <v>1</v>
      </c>
      <c r="I19" s="4">
        <v>1</v>
      </c>
      <c r="J19" s="4">
        <v>1</v>
      </c>
      <c r="K19" s="4" t="s">
        <v>29</v>
      </c>
      <c r="L19" s="4">
        <v>127</v>
      </c>
      <c r="M19" s="4">
        <v>127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44513</v>
      </c>
      <c r="S19" s="5">
        <v>44519</v>
      </c>
      <c r="T19" s="4" t="s">
        <v>33</v>
      </c>
      <c r="U19" s="4">
        <v>127</v>
      </c>
      <c r="V19" s="4">
        <v>0</v>
      </c>
      <c r="W19" s="4">
        <v>0</v>
      </c>
      <c r="X19" s="4">
        <v>2299012</v>
      </c>
    </row>
    <row r="20" s="4" customFormat="1" spans="1:25">
      <c r="A20" s="4">
        <v>16788424720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44514</v>
      </c>
      <c r="G20" s="5">
        <v>44516</v>
      </c>
      <c r="H20" s="4">
        <v>1</v>
      </c>
      <c r="I20" s="4">
        <v>2</v>
      </c>
      <c r="J20" s="4">
        <v>2</v>
      </c>
      <c r="K20" s="4" t="s">
        <v>29</v>
      </c>
      <c r="L20" s="4">
        <v>616</v>
      </c>
      <c r="M20" s="4">
        <v>616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44513</v>
      </c>
      <c r="S20" s="5">
        <v>44519</v>
      </c>
      <c r="T20" s="4" t="s">
        <v>33</v>
      </c>
      <c r="U20" s="4">
        <v>616</v>
      </c>
      <c r="V20" s="4">
        <v>0</v>
      </c>
      <c r="W20" s="4">
        <v>0</v>
      </c>
      <c r="X20" s="4">
        <v>2299020</v>
      </c>
      <c r="Y20" s="4">
        <v>80704646</v>
      </c>
    </row>
    <row r="21" s="4" customFormat="1" spans="1:24">
      <c r="A21" s="4">
        <v>16795330207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44515</v>
      </c>
      <c r="G21" s="5">
        <v>44516</v>
      </c>
      <c r="H21" s="4">
        <v>1</v>
      </c>
      <c r="I21" s="4">
        <v>1</v>
      </c>
      <c r="J21" s="4">
        <v>1</v>
      </c>
      <c r="K21" s="4" t="s">
        <v>29</v>
      </c>
      <c r="L21" s="4">
        <v>68</v>
      </c>
      <c r="M21" s="4">
        <v>68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44514</v>
      </c>
      <c r="S21" s="5">
        <v>44519</v>
      </c>
      <c r="T21" s="4" t="s">
        <v>33</v>
      </c>
      <c r="U21" s="4">
        <v>68</v>
      </c>
      <c r="V21" s="4">
        <v>0</v>
      </c>
      <c r="W21" s="4">
        <v>0</v>
      </c>
      <c r="X21" s="4">
        <v>2299496</v>
      </c>
    </row>
    <row r="22" s="4" customFormat="1" spans="1:24">
      <c r="A22" s="4">
        <v>16795642075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44515</v>
      </c>
      <c r="G22" s="5">
        <v>44516</v>
      </c>
      <c r="H22" s="4">
        <v>1</v>
      </c>
      <c r="I22" s="4">
        <v>1</v>
      </c>
      <c r="J22" s="4">
        <v>1</v>
      </c>
      <c r="K22" s="4" t="s">
        <v>29</v>
      </c>
      <c r="L22" s="4">
        <v>58</v>
      </c>
      <c r="M22" s="4">
        <v>58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44515</v>
      </c>
      <c r="S22" s="5">
        <v>44519</v>
      </c>
      <c r="T22" s="4" t="s">
        <v>33</v>
      </c>
      <c r="U22" s="4">
        <v>58</v>
      </c>
      <c r="V22" s="4">
        <v>0</v>
      </c>
      <c r="W22" s="4">
        <v>0</v>
      </c>
      <c r="X22" s="4">
        <v>2299536</v>
      </c>
    </row>
    <row r="23" s="4" customFormat="1" spans="1:25">
      <c r="A23" s="4">
        <v>16800114621</v>
      </c>
      <c r="B23" s="4" t="s">
        <v>25</v>
      </c>
      <c r="C23" s="4" t="s">
        <v>26</v>
      </c>
      <c r="D23" s="4" t="s">
        <v>94</v>
      </c>
      <c r="E23" s="4" t="s">
        <v>95</v>
      </c>
      <c r="F23" s="5">
        <v>44515</v>
      </c>
      <c r="G23" s="5">
        <v>44516</v>
      </c>
      <c r="H23" s="4">
        <v>1</v>
      </c>
      <c r="I23" s="4">
        <v>1</v>
      </c>
      <c r="J23" s="4">
        <v>1</v>
      </c>
      <c r="K23" s="4" t="s">
        <v>29</v>
      </c>
      <c r="L23" s="4">
        <v>157</v>
      </c>
      <c r="M23" s="4">
        <v>157</v>
      </c>
      <c r="N23" s="4" t="s">
        <v>96</v>
      </c>
      <c r="O23" s="4" t="s">
        <v>31</v>
      </c>
      <c r="P23" s="4" t="s">
        <v>32</v>
      </c>
      <c r="Q23" s="4">
        <v>0</v>
      </c>
      <c r="R23" s="6">
        <v>44515</v>
      </c>
      <c r="S23" s="5">
        <v>44519</v>
      </c>
      <c r="T23" s="4" t="s">
        <v>33</v>
      </c>
      <c r="U23" s="4">
        <v>157</v>
      </c>
      <c r="V23" s="4">
        <v>0</v>
      </c>
      <c r="W23" s="4">
        <v>0</v>
      </c>
      <c r="X23" s="4">
        <v>2299807</v>
      </c>
      <c r="Y23" s="4">
        <v>81763495</v>
      </c>
    </row>
    <row r="24" s="4" customFormat="1" spans="1:24">
      <c r="A24" s="4">
        <v>16801225092</v>
      </c>
      <c r="B24" s="4" t="s">
        <v>25</v>
      </c>
      <c r="C24" s="4" t="s">
        <v>26</v>
      </c>
      <c r="D24" s="4" t="s">
        <v>97</v>
      </c>
      <c r="E24" s="4" t="s">
        <v>98</v>
      </c>
      <c r="F24" s="5">
        <v>44515</v>
      </c>
      <c r="G24" s="5">
        <v>44516</v>
      </c>
      <c r="H24" s="4">
        <v>1</v>
      </c>
      <c r="I24" s="4">
        <v>1</v>
      </c>
      <c r="J24" s="4">
        <v>1</v>
      </c>
      <c r="K24" s="4" t="s">
        <v>29</v>
      </c>
      <c r="L24" s="4">
        <v>56</v>
      </c>
      <c r="M24" s="4">
        <v>56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44515</v>
      </c>
      <c r="S24" s="5">
        <v>44519</v>
      </c>
      <c r="T24" s="4" t="s">
        <v>33</v>
      </c>
      <c r="U24" s="4">
        <v>56</v>
      </c>
      <c r="V24" s="4">
        <v>0</v>
      </c>
      <c r="W24" s="4">
        <v>0</v>
      </c>
      <c r="X24" s="4">
        <v>2299954</v>
      </c>
    </row>
    <row r="25" s="4" customFormat="1" spans="1:25">
      <c r="A25" s="4">
        <v>16801607533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44515</v>
      </c>
      <c r="G25" s="5">
        <v>44516</v>
      </c>
      <c r="H25" s="4">
        <v>1</v>
      </c>
      <c r="I25" s="4">
        <v>1</v>
      </c>
      <c r="J25" s="4">
        <v>1</v>
      </c>
      <c r="K25" s="4" t="s">
        <v>29</v>
      </c>
      <c r="L25" s="4">
        <v>57</v>
      </c>
      <c r="M25" s="4">
        <v>57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44515</v>
      </c>
      <c r="S25" s="5">
        <v>44519</v>
      </c>
      <c r="T25" s="4" t="s">
        <v>33</v>
      </c>
      <c r="U25" s="4">
        <v>57</v>
      </c>
      <c r="V25" s="4">
        <v>0</v>
      </c>
      <c r="W25" s="4">
        <v>0</v>
      </c>
      <c r="X25" s="4">
        <v>2300024</v>
      </c>
      <c r="Y25" s="4">
        <v>35626387</v>
      </c>
    </row>
    <row r="26" s="4" customFormat="1" spans="1:24">
      <c r="A26" s="4">
        <v>16801712597</v>
      </c>
      <c r="B26" s="4" t="s">
        <v>25</v>
      </c>
      <c r="C26" s="4" t="s">
        <v>26</v>
      </c>
      <c r="D26" s="4" t="s">
        <v>103</v>
      </c>
      <c r="E26" s="4" t="s">
        <v>104</v>
      </c>
      <c r="F26" s="5">
        <v>44515</v>
      </c>
      <c r="G26" s="5">
        <v>44516</v>
      </c>
      <c r="H26" s="4">
        <v>1</v>
      </c>
      <c r="I26" s="4">
        <v>1</v>
      </c>
      <c r="J26" s="4">
        <v>1</v>
      </c>
      <c r="K26" s="4" t="s">
        <v>29</v>
      </c>
      <c r="L26" s="4">
        <v>142</v>
      </c>
      <c r="M26" s="4">
        <v>142</v>
      </c>
      <c r="N26" s="4" t="s">
        <v>105</v>
      </c>
      <c r="O26" s="4" t="s">
        <v>31</v>
      </c>
      <c r="P26" s="4" t="s">
        <v>32</v>
      </c>
      <c r="Q26" s="4">
        <v>0</v>
      </c>
      <c r="R26" s="6">
        <v>44515</v>
      </c>
      <c r="S26" s="5">
        <v>44519</v>
      </c>
      <c r="T26" s="4" t="s">
        <v>33</v>
      </c>
      <c r="U26" s="4">
        <v>142</v>
      </c>
      <c r="V26" s="4">
        <v>0</v>
      </c>
      <c r="W26" s="4">
        <v>0</v>
      </c>
      <c r="X26" s="4">
        <v>2300043</v>
      </c>
    </row>
    <row r="27" s="4" customFormat="1" spans="1:23">
      <c r="A27" s="4">
        <v>16801739674</v>
      </c>
      <c r="B27" s="4" t="s">
        <v>25</v>
      </c>
      <c r="C27" s="4" t="s">
        <v>26</v>
      </c>
      <c r="D27" s="4" t="s">
        <v>106</v>
      </c>
      <c r="E27" s="4" t="s">
        <v>107</v>
      </c>
      <c r="F27" s="5">
        <v>44515</v>
      </c>
      <c r="G27" s="5">
        <v>44516</v>
      </c>
      <c r="H27" s="4">
        <v>1</v>
      </c>
      <c r="I27" s="4">
        <v>1</v>
      </c>
      <c r="J27" s="4">
        <v>1</v>
      </c>
      <c r="K27" s="4" t="s">
        <v>29</v>
      </c>
      <c r="L27" s="4">
        <v>86</v>
      </c>
      <c r="M27" s="4">
        <v>86</v>
      </c>
      <c r="N27" s="4" t="s">
        <v>108</v>
      </c>
      <c r="O27" s="4" t="s">
        <v>31</v>
      </c>
      <c r="P27" s="4" t="s">
        <v>32</v>
      </c>
      <c r="Q27" s="4">
        <v>0</v>
      </c>
      <c r="R27" s="6">
        <v>44515</v>
      </c>
      <c r="S27" s="5">
        <v>44519</v>
      </c>
      <c r="T27" s="4" t="s">
        <v>33</v>
      </c>
      <c r="U27" s="4">
        <v>86</v>
      </c>
      <c r="V27" s="4">
        <v>0</v>
      </c>
      <c r="W27" s="4">
        <v>0</v>
      </c>
    </row>
    <row r="28" s="4" customFormat="1" spans="1:24">
      <c r="A28" s="4">
        <v>16801712597</v>
      </c>
      <c r="B28" s="4" t="s">
        <v>25</v>
      </c>
      <c r="C28" s="4" t="s">
        <v>77</v>
      </c>
      <c r="D28" s="4" t="s">
        <v>103</v>
      </c>
      <c r="E28" s="4" t="s">
        <v>104</v>
      </c>
      <c r="F28" s="5">
        <v>44515</v>
      </c>
      <c r="G28" s="5">
        <v>44516</v>
      </c>
      <c r="H28" s="4">
        <v>1</v>
      </c>
      <c r="I28" s="4">
        <v>1</v>
      </c>
      <c r="J28" s="4">
        <v>1</v>
      </c>
      <c r="K28" s="4" t="s">
        <v>29</v>
      </c>
      <c r="L28" s="4">
        <v>-142</v>
      </c>
      <c r="M28" s="4">
        <v>-142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44515</v>
      </c>
      <c r="S28" s="5">
        <v>44519</v>
      </c>
      <c r="T28" s="4" t="s">
        <v>33</v>
      </c>
      <c r="U28" s="4">
        <v>-142</v>
      </c>
      <c r="V28" s="4">
        <v>0</v>
      </c>
      <c r="W28" s="4">
        <v>0</v>
      </c>
      <c r="X28" s="4">
        <v>2300043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E34" sqref="E34"/>
    </sheetView>
  </sheetViews>
  <sheetFormatPr defaultColWidth="9" defaultRowHeight="13.5"/>
  <cols>
    <col min="1" max="1" width="12.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4">
        <v>16223989475</v>
      </c>
      <c r="B2" s="5">
        <v>44515</v>
      </c>
      <c r="C2" s="5">
        <v>44516</v>
      </c>
      <c r="D2" s="4">
        <v>124</v>
      </c>
      <c r="E2" s="4" t="str">
        <f>VLOOKUP(A2,HOP!A:L,12,0)</f>
        <v>124.00</v>
      </c>
      <c r="F2" s="4" t="str">
        <f>VLOOKUP(A2,HOP!A:C,3,0)</f>
        <v>2245880</v>
      </c>
      <c r="G2" s="4">
        <f>D2-E2</f>
        <v>0</v>
      </c>
      <c r="H2" s="4" t="str">
        <f>$H$1&amp;F2</f>
        <v>，2245880</v>
      </c>
      <c r="I2" s="4" t="str">
        <f>VLOOKUP(A2,HOP!A:T,20,0)</f>
        <v>直连</v>
      </c>
    </row>
    <row r="3" s="4" customFormat="1" spans="1:9">
      <c r="A3" s="4">
        <v>16301529431</v>
      </c>
      <c r="B3" s="5">
        <v>44512</v>
      </c>
      <c r="C3" s="5">
        <v>44516</v>
      </c>
      <c r="D3" s="4">
        <v>120</v>
      </c>
      <c r="E3" s="4" t="str">
        <f>VLOOKUP(A3,HOP!A:L,12,0)</f>
        <v>120.00</v>
      </c>
      <c r="F3" s="4" t="str">
        <f>VLOOKUP(A3,HOP!A:C,3,0)</f>
        <v>2256050</v>
      </c>
      <c r="G3" s="4">
        <f t="shared" ref="G3:G26" si="0">D3-E3</f>
        <v>0</v>
      </c>
      <c r="H3" s="4" t="str">
        <f t="shared" ref="H3:H26" si="1">$H$1&amp;F3</f>
        <v>，2256050</v>
      </c>
      <c r="I3" s="4" t="str">
        <f>VLOOKUP(A3,HOP!A:T,20,0)</f>
        <v>直连</v>
      </c>
    </row>
    <row r="4" s="4" customFormat="1" spans="1:9">
      <c r="A4" s="4">
        <v>16448137151</v>
      </c>
      <c r="B4" s="5">
        <v>44515</v>
      </c>
      <c r="C4" s="5">
        <v>44516</v>
      </c>
      <c r="D4" s="4">
        <v>246</v>
      </c>
      <c r="E4" s="4" t="str">
        <f>VLOOKUP(A4,HOP!A:L,12,0)</f>
        <v>246.00</v>
      </c>
      <c r="F4" s="4" t="str">
        <f>VLOOKUP(A4,HOP!A:C,3,0)</f>
        <v>2271820</v>
      </c>
      <c r="G4" s="4">
        <f t="shared" si="0"/>
        <v>0</v>
      </c>
      <c r="H4" s="4" t="str">
        <f t="shared" si="1"/>
        <v>，2271820</v>
      </c>
      <c r="I4" s="4" t="str">
        <f>VLOOKUP(A4,HOP!A:T,20,0)</f>
        <v>直连</v>
      </c>
    </row>
    <row r="5" s="4" customFormat="1" spans="1:9">
      <c r="A5" s="4">
        <v>16558089033</v>
      </c>
      <c r="B5" s="5">
        <v>44510</v>
      </c>
      <c r="C5" s="5">
        <v>44516</v>
      </c>
      <c r="D5" s="4">
        <v>1386</v>
      </c>
      <c r="E5" s="4" t="str">
        <f>VLOOKUP(A5,HOP!A:L,12,0)</f>
        <v>1386.00</v>
      </c>
      <c r="F5" s="4" t="str">
        <f>VLOOKUP(A5,HOP!A:C,3,0)</f>
        <v>2277927</v>
      </c>
      <c r="G5" s="4">
        <f t="shared" si="0"/>
        <v>0</v>
      </c>
      <c r="H5" s="4" t="str">
        <f t="shared" si="1"/>
        <v>，2277927</v>
      </c>
      <c r="I5" s="4" t="str">
        <f>VLOOKUP(A5,HOP!A:T,20,0)</f>
        <v>直连</v>
      </c>
    </row>
    <row r="6" s="4" customFormat="1" spans="1:9">
      <c r="A6" s="4">
        <v>16592787793</v>
      </c>
      <c r="B6" s="5">
        <v>44515</v>
      </c>
      <c r="C6" s="5">
        <v>44516</v>
      </c>
      <c r="D6" s="4">
        <v>14</v>
      </c>
      <c r="E6" s="4" t="str">
        <f>VLOOKUP(A6,HOP!A:L,12,0)</f>
        <v>14.00</v>
      </c>
      <c r="F6" s="4" t="str">
        <f>VLOOKUP(A6,HOP!A:C,3,0)</f>
        <v>2279918</v>
      </c>
      <c r="G6" s="4">
        <f t="shared" si="0"/>
        <v>0</v>
      </c>
      <c r="H6" s="4" t="str">
        <f t="shared" si="1"/>
        <v>，2279918</v>
      </c>
      <c r="I6" s="4" t="str">
        <f>VLOOKUP(A6,HOP!A:T,20,0)</f>
        <v>直连</v>
      </c>
    </row>
    <row r="7" s="4" customFormat="1" spans="1:9">
      <c r="A7" s="4">
        <v>16624533501</v>
      </c>
      <c r="B7" s="5">
        <v>44515</v>
      </c>
      <c r="C7" s="5">
        <v>44516</v>
      </c>
      <c r="D7" s="4">
        <v>189</v>
      </c>
      <c r="E7" s="4" t="str">
        <f>VLOOKUP(A7,HOP!A:L,12,0)</f>
        <v>189.00</v>
      </c>
      <c r="F7" s="4" t="str">
        <f>VLOOKUP(A7,HOP!A:C,3,0)</f>
        <v>2281462</v>
      </c>
      <c r="G7" s="4">
        <f t="shared" si="0"/>
        <v>0</v>
      </c>
      <c r="H7" s="4" t="str">
        <f t="shared" si="1"/>
        <v>，2281462</v>
      </c>
      <c r="I7" s="4" t="str">
        <f>VLOOKUP(A7,HOP!A:T,20,0)</f>
        <v>直连</v>
      </c>
    </row>
    <row r="8" s="4" customFormat="1" hidden="1" spans="1:9">
      <c r="A8" s="4">
        <v>16637439883</v>
      </c>
      <c r="B8" s="5">
        <v>44511</v>
      </c>
      <c r="C8" s="5">
        <v>44516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16727514574</v>
      </c>
      <c r="B9" s="5">
        <v>44515</v>
      </c>
      <c r="C9" s="5">
        <v>44516</v>
      </c>
      <c r="D9" s="4">
        <v>179</v>
      </c>
      <c r="E9" s="4" t="str">
        <f>VLOOKUP(A9,HOP!A:L,12,0)</f>
        <v>179.00</v>
      </c>
      <c r="F9" s="4" t="str">
        <f>VLOOKUP(A9,HOP!A:C,3,0)</f>
        <v>2287975</v>
      </c>
      <c r="G9" s="4">
        <f t="shared" si="0"/>
        <v>0</v>
      </c>
      <c r="H9" s="4" t="str">
        <f t="shared" si="1"/>
        <v>，2287975</v>
      </c>
      <c r="I9" s="4" t="str">
        <f>VLOOKUP(A9,HOP!A:T,20,0)</f>
        <v>直连</v>
      </c>
    </row>
    <row r="10" s="4" customFormat="1" spans="1:9">
      <c r="A10" s="4">
        <v>16733732891</v>
      </c>
      <c r="B10" s="5">
        <v>44515</v>
      </c>
      <c r="C10" s="5">
        <v>44516</v>
      </c>
      <c r="D10" s="4">
        <v>117</v>
      </c>
      <c r="E10" s="4" t="str">
        <f>VLOOKUP(A10,HOP!A:L,12,0)</f>
        <v>117.00</v>
      </c>
      <c r="F10" s="4" t="str">
        <f>VLOOKUP(A10,HOP!A:C,3,0)</f>
        <v>2288300</v>
      </c>
      <c r="G10" s="4">
        <f t="shared" si="0"/>
        <v>0</v>
      </c>
      <c r="H10" s="4" t="str">
        <f t="shared" si="1"/>
        <v>，2288300</v>
      </c>
      <c r="I10" s="4" t="str">
        <f>VLOOKUP(A10,HOP!A:T,20,0)</f>
        <v>直连</v>
      </c>
    </row>
    <row r="11" s="4" customFormat="1" spans="1:9">
      <c r="A11" s="4">
        <v>16738051306</v>
      </c>
      <c r="B11" s="5">
        <v>44515</v>
      </c>
      <c r="C11" s="5">
        <v>44516</v>
      </c>
      <c r="D11" s="4">
        <v>690</v>
      </c>
      <c r="E11" s="4" t="str">
        <f>VLOOKUP(A11,HOP!A:L,12,0)</f>
        <v>690.00</v>
      </c>
      <c r="F11" s="4" t="str">
        <f>VLOOKUP(A11,HOP!A:C,3,0)</f>
        <v>2289079</v>
      </c>
      <c r="G11" s="4">
        <f t="shared" si="0"/>
        <v>0</v>
      </c>
      <c r="H11" s="4" t="str">
        <f t="shared" si="1"/>
        <v>，2289079</v>
      </c>
      <c r="I11" s="4" t="str">
        <f>VLOOKUP(A11,HOP!A:T,20,0)</f>
        <v>直连</v>
      </c>
    </row>
    <row r="12" s="4" customFormat="1" spans="1:9">
      <c r="A12" s="4">
        <v>16741313240</v>
      </c>
      <c r="B12" s="5">
        <v>44515</v>
      </c>
      <c r="C12" s="5">
        <v>44516</v>
      </c>
      <c r="D12" s="4">
        <v>129</v>
      </c>
      <c r="E12" s="4" t="str">
        <f>VLOOKUP(A12,HOP!A:L,12,0)</f>
        <v>129.00</v>
      </c>
      <c r="F12" s="4" t="str">
        <f>VLOOKUP(A12,HOP!A:C,3,0)</f>
        <v>2289980</v>
      </c>
      <c r="G12" s="4">
        <f t="shared" si="0"/>
        <v>0</v>
      </c>
      <c r="H12" s="4" t="str">
        <f t="shared" si="1"/>
        <v>，2289980</v>
      </c>
      <c r="I12" s="4" t="str">
        <f>VLOOKUP(A12,HOP!A:T,20,0)</f>
        <v>直连</v>
      </c>
    </row>
    <row r="13" s="4" customFormat="1" spans="1:9">
      <c r="A13" s="4">
        <v>16741647791</v>
      </c>
      <c r="B13" s="5">
        <v>44514</v>
      </c>
      <c r="C13" s="5">
        <v>44516</v>
      </c>
      <c r="D13" s="4">
        <v>355</v>
      </c>
      <c r="E13" s="4" t="str">
        <f>VLOOKUP(A13,HOP!A:L,12,0)</f>
        <v>355.00</v>
      </c>
      <c r="F13" s="4" t="str">
        <f>VLOOKUP(A13,HOP!A:C,3,0)</f>
        <v>2290115</v>
      </c>
      <c r="G13" s="4">
        <f t="shared" si="0"/>
        <v>0</v>
      </c>
      <c r="H13" s="4" t="str">
        <f t="shared" si="1"/>
        <v>，2290115</v>
      </c>
      <c r="I13" s="4" t="str">
        <f>VLOOKUP(A13,HOP!A:T,20,0)</f>
        <v>直连</v>
      </c>
    </row>
    <row r="14" s="4" customFormat="1" spans="1:9">
      <c r="A14" s="4">
        <v>16746981986</v>
      </c>
      <c r="B14" s="5">
        <v>44515</v>
      </c>
      <c r="C14" s="5">
        <v>44516</v>
      </c>
      <c r="D14" s="4">
        <v>126</v>
      </c>
      <c r="E14" s="4" t="str">
        <f>VLOOKUP(A14,HOP!A:L,12,0)</f>
        <v>126.00</v>
      </c>
      <c r="F14" s="4" t="str">
        <f>VLOOKUP(A14,HOP!A:C,3,0)</f>
        <v>2290946</v>
      </c>
      <c r="G14" s="4">
        <f t="shared" si="0"/>
        <v>0</v>
      </c>
      <c r="H14" s="4" t="str">
        <f t="shared" si="1"/>
        <v>，2290946</v>
      </c>
      <c r="I14" s="4" t="str">
        <f>VLOOKUP(A14,HOP!A:T,20,0)</f>
        <v>直连</v>
      </c>
    </row>
    <row r="15" s="4" customFormat="1" spans="1:9">
      <c r="A15" s="4">
        <v>16750896664</v>
      </c>
      <c r="B15" s="5">
        <v>44514</v>
      </c>
      <c r="C15" s="5">
        <v>44516</v>
      </c>
      <c r="D15" s="4">
        <v>300</v>
      </c>
      <c r="E15" s="4" t="str">
        <f>VLOOKUP(A15,HOP!A:L,12,0)</f>
        <v>300.00</v>
      </c>
      <c r="F15" s="4" t="str">
        <f>VLOOKUP(A15,HOP!A:C,3,0)</f>
        <v>2291851</v>
      </c>
      <c r="G15" s="4">
        <f t="shared" si="0"/>
        <v>0</v>
      </c>
      <c r="H15" s="4" t="str">
        <f t="shared" si="1"/>
        <v>，2291851</v>
      </c>
      <c r="I15" s="4" t="str">
        <f>VLOOKUP(A15,HOP!A:T,20,0)</f>
        <v>直连</v>
      </c>
    </row>
    <row r="16" s="4" customFormat="1" spans="1:9">
      <c r="A16" s="4">
        <v>16767953129</v>
      </c>
      <c r="B16" s="5">
        <v>44515</v>
      </c>
      <c r="C16" s="5">
        <v>44516</v>
      </c>
      <c r="D16" s="4">
        <v>52</v>
      </c>
      <c r="E16" s="4" t="str">
        <f>VLOOKUP(A16,HOP!A:L,12,0)</f>
        <v>52.00</v>
      </c>
      <c r="F16" s="4" t="str">
        <f>VLOOKUP(A16,HOP!A:C,3,0)</f>
        <v>2295856</v>
      </c>
      <c r="G16" s="4">
        <f t="shared" si="0"/>
        <v>0</v>
      </c>
      <c r="H16" s="4" t="str">
        <f t="shared" si="1"/>
        <v>，2295856</v>
      </c>
      <c r="I16" s="4" t="str">
        <f>VLOOKUP(A16,HOP!A:T,20,0)</f>
        <v>直连</v>
      </c>
    </row>
    <row r="17" s="4" customFormat="1" spans="1:9">
      <c r="A17" s="4">
        <v>16785184555</v>
      </c>
      <c r="B17" s="5">
        <v>44514</v>
      </c>
      <c r="C17" s="5">
        <v>44516</v>
      </c>
      <c r="D17" s="4">
        <v>68</v>
      </c>
      <c r="E17" s="4" t="str">
        <f>VLOOKUP(A17,HOP!A:L,12,0)</f>
        <v>68.00</v>
      </c>
      <c r="F17" s="4" t="str">
        <f>VLOOKUP(A17,HOP!A:C,3,0)</f>
        <v>2298430</v>
      </c>
      <c r="G17" s="4">
        <f t="shared" si="0"/>
        <v>0</v>
      </c>
      <c r="H17" s="4" t="str">
        <f t="shared" si="1"/>
        <v>，2298430</v>
      </c>
      <c r="I17" s="4" t="str">
        <f>VLOOKUP(A17,HOP!A:T,20,0)</f>
        <v>直连</v>
      </c>
    </row>
    <row r="18" s="4" customFormat="1" spans="1:9">
      <c r="A18" s="4">
        <v>16788353100</v>
      </c>
      <c r="B18" s="5">
        <v>44515</v>
      </c>
      <c r="C18" s="5">
        <v>44516</v>
      </c>
      <c r="D18" s="4">
        <v>127</v>
      </c>
      <c r="E18" s="4" t="str">
        <f>VLOOKUP(A18,HOP!A:L,12,0)</f>
        <v>127.00</v>
      </c>
      <c r="F18" s="4" t="str">
        <f>VLOOKUP(A18,HOP!A:C,3,0)</f>
        <v>2299012</v>
      </c>
      <c r="G18" s="4">
        <f t="shared" si="0"/>
        <v>0</v>
      </c>
      <c r="H18" s="4" t="str">
        <f t="shared" si="1"/>
        <v>，2299012</v>
      </c>
      <c r="I18" s="4" t="str">
        <f>VLOOKUP(A18,HOP!A:T,20,0)</f>
        <v>直连</v>
      </c>
    </row>
    <row r="19" s="4" customFormat="1" spans="1:9">
      <c r="A19" s="4">
        <v>16788424720</v>
      </c>
      <c r="B19" s="5">
        <v>44514</v>
      </c>
      <c r="C19" s="5">
        <v>44516</v>
      </c>
      <c r="D19" s="4">
        <v>616</v>
      </c>
      <c r="E19" s="4" t="str">
        <f>VLOOKUP(A19,HOP!A:L,12,0)</f>
        <v>616.00</v>
      </c>
      <c r="F19" s="4" t="str">
        <f>VLOOKUP(A19,HOP!A:C,3,0)</f>
        <v>2299020</v>
      </c>
      <c r="G19" s="4">
        <f t="shared" si="0"/>
        <v>0</v>
      </c>
      <c r="H19" s="4" t="str">
        <f t="shared" si="1"/>
        <v>，2299020</v>
      </c>
      <c r="I19" s="4" t="str">
        <f>VLOOKUP(A19,HOP!A:T,20,0)</f>
        <v>直连</v>
      </c>
    </row>
    <row r="20" s="4" customFormat="1" spans="1:9">
      <c r="A20" s="4">
        <v>16795330207</v>
      </c>
      <c r="B20" s="5">
        <v>44515</v>
      </c>
      <c r="C20" s="5">
        <v>44516</v>
      </c>
      <c r="D20" s="4">
        <v>68</v>
      </c>
      <c r="E20" s="4" t="str">
        <f>VLOOKUP(A20,HOP!A:L,12,0)</f>
        <v>68.00</v>
      </c>
      <c r="F20" s="4" t="str">
        <f>VLOOKUP(A20,HOP!A:C,3,0)</f>
        <v>2299496</v>
      </c>
      <c r="G20" s="4">
        <f t="shared" si="0"/>
        <v>0</v>
      </c>
      <c r="H20" s="4" t="str">
        <f t="shared" si="1"/>
        <v>，2299496</v>
      </c>
      <c r="I20" s="4" t="str">
        <f>VLOOKUP(A20,HOP!A:T,20,0)</f>
        <v>直连</v>
      </c>
    </row>
    <row r="21" s="4" customFormat="1" spans="1:9">
      <c r="A21" s="4">
        <v>16795642075</v>
      </c>
      <c r="B21" s="5">
        <v>44515</v>
      </c>
      <c r="C21" s="5">
        <v>44516</v>
      </c>
      <c r="D21" s="4">
        <v>58</v>
      </c>
      <c r="E21" s="4" t="str">
        <f>VLOOKUP(A21,HOP!A:L,12,0)</f>
        <v>58.00</v>
      </c>
      <c r="F21" s="4" t="str">
        <f>VLOOKUP(A21,HOP!A:C,3,0)</f>
        <v>2299536</v>
      </c>
      <c r="G21" s="4">
        <f t="shared" si="0"/>
        <v>0</v>
      </c>
      <c r="H21" s="4" t="str">
        <f t="shared" si="1"/>
        <v>，2299536</v>
      </c>
      <c r="I21" s="4" t="str">
        <f>VLOOKUP(A21,HOP!A:T,20,0)</f>
        <v>直连</v>
      </c>
    </row>
    <row r="22" s="4" customFormat="1" spans="1:9">
      <c r="A22" s="4">
        <v>16800114621</v>
      </c>
      <c r="B22" s="5">
        <v>44515</v>
      </c>
      <c r="C22" s="5">
        <v>44516</v>
      </c>
      <c r="D22" s="4">
        <v>157</v>
      </c>
      <c r="E22" s="4" t="str">
        <f>VLOOKUP(A22,HOP!A:L,12,0)</f>
        <v>157.00</v>
      </c>
      <c r="F22" s="4" t="str">
        <f>VLOOKUP(A22,HOP!A:C,3,0)</f>
        <v>2299807</v>
      </c>
      <c r="G22" s="4">
        <f t="shared" si="0"/>
        <v>0</v>
      </c>
      <c r="H22" s="4" t="str">
        <f t="shared" si="1"/>
        <v>，2299807</v>
      </c>
      <c r="I22" s="4" t="str">
        <f>VLOOKUP(A22,HOP!A:T,20,0)</f>
        <v>直连</v>
      </c>
    </row>
    <row r="23" s="4" customFormat="1" spans="1:9">
      <c r="A23" s="4">
        <v>16801225092</v>
      </c>
      <c r="B23" s="5">
        <v>44515</v>
      </c>
      <c r="C23" s="5">
        <v>44516</v>
      </c>
      <c r="D23" s="4">
        <v>56</v>
      </c>
      <c r="E23" s="4" t="str">
        <f>VLOOKUP(A23,HOP!A:L,12,0)</f>
        <v>56.00</v>
      </c>
      <c r="F23" s="4" t="str">
        <f>VLOOKUP(A23,HOP!A:C,3,0)</f>
        <v>2299954</v>
      </c>
      <c r="G23" s="4">
        <f t="shared" si="0"/>
        <v>0</v>
      </c>
      <c r="H23" s="4" t="str">
        <f t="shared" si="1"/>
        <v>，2299954</v>
      </c>
      <c r="I23" s="4" t="str">
        <f>VLOOKUP(A23,HOP!A:T,20,0)</f>
        <v>直连</v>
      </c>
    </row>
    <row r="24" s="4" customFormat="1" spans="1:9">
      <c r="A24" s="4">
        <v>16801607533</v>
      </c>
      <c r="B24" s="5">
        <v>44515</v>
      </c>
      <c r="C24" s="5">
        <v>44516</v>
      </c>
      <c r="D24" s="4">
        <v>57</v>
      </c>
      <c r="E24" s="4" t="str">
        <f>VLOOKUP(A24,HOP!A:L,12,0)</f>
        <v>57.00</v>
      </c>
      <c r="F24" s="4" t="str">
        <f>VLOOKUP(A24,HOP!A:C,3,0)</f>
        <v>2300024</v>
      </c>
      <c r="G24" s="4">
        <f t="shared" si="0"/>
        <v>0</v>
      </c>
      <c r="H24" s="4" t="str">
        <f t="shared" si="1"/>
        <v>，2300024</v>
      </c>
      <c r="I24" s="4" t="str">
        <f>VLOOKUP(A24,HOP!A:T,20,0)</f>
        <v>直连</v>
      </c>
    </row>
    <row r="25" s="4" customFormat="1" hidden="1" spans="1:9">
      <c r="A25" s="4">
        <v>16801712597</v>
      </c>
      <c r="B25" s="5">
        <v>44515</v>
      </c>
      <c r="C25" s="5">
        <v>44516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16801739674</v>
      </c>
      <c r="B26" s="5">
        <v>44515</v>
      </c>
      <c r="C26" s="5">
        <v>44516</v>
      </c>
      <c r="D26" s="4">
        <v>86</v>
      </c>
      <c r="E26" s="4" t="str">
        <f>VLOOKUP(A26,HOP!A:L,12,0)</f>
        <v>86.00</v>
      </c>
      <c r="F26" s="4" t="str">
        <f>VLOOKUP(A26,HOP!A:C,3,0)</f>
        <v>2300049</v>
      </c>
      <c r="G26" s="4">
        <f t="shared" si="0"/>
        <v>0</v>
      </c>
      <c r="H26" s="4" t="str">
        <f t="shared" si="1"/>
        <v>，2300049</v>
      </c>
      <c r="I26" s="4" t="str">
        <f>VLOOKUP(A26,HOP!A:T,20,0)</f>
        <v>直连</v>
      </c>
    </row>
    <row r="28" spans="4:4">
      <c r="D28" s="4">
        <f>SUM(D2:D27)</f>
        <v>5320</v>
      </c>
    </row>
    <row r="33" spans="1:1">
      <c r="A33" s="4" t="s">
        <v>110</v>
      </c>
    </row>
    <row r="34" spans="1:1">
      <c r="A34" s="4" t="s">
        <v>111</v>
      </c>
    </row>
    <row r="35" spans="1:1">
      <c r="A35" s="4" t="s">
        <v>112</v>
      </c>
    </row>
  </sheetData>
  <autoFilter ref="A1:XFD28">
    <filterColumn colId="3">
      <filters blank="1">
        <filter val="690"/>
        <filter val="52"/>
        <filter val="14"/>
        <filter val="355"/>
        <filter val="56"/>
        <filter val="616"/>
        <filter val="57"/>
        <filter val="117"/>
        <filter val="157"/>
        <filter val="58"/>
        <filter val="120"/>
        <filter val="5320"/>
        <filter val="124"/>
        <filter val="126"/>
        <filter val="127"/>
        <filter val="68"/>
        <filter val="129"/>
        <filter val="179"/>
        <filter val="300"/>
        <filter val="86"/>
        <filter val="246"/>
        <filter val="1386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3">
        <v>16801739674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130</v>
      </c>
      <c r="G2" s="1" t="s">
        <v>134</v>
      </c>
      <c r="H2" s="1" t="s">
        <v>135</v>
      </c>
      <c r="I2" s="1" t="s">
        <v>136</v>
      </c>
      <c r="J2" s="1" t="s">
        <v>29</v>
      </c>
      <c r="K2" s="1" t="s">
        <v>137</v>
      </c>
      <c r="L2" s="1" t="s">
        <v>137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</row>
    <row r="3" s="1" customFormat="1" spans="1:20">
      <c r="A3" s="3">
        <v>16801607533</v>
      </c>
      <c r="B3" s="1" t="s">
        <v>130</v>
      </c>
      <c r="C3" s="1" t="s">
        <v>145</v>
      </c>
      <c r="D3" s="1" t="s">
        <v>146</v>
      </c>
      <c r="E3" s="1" t="s">
        <v>147</v>
      </c>
      <c r="F3" s="1" t="s">
        <v>130</v>
      </c>
      <c r="G3" s="1" t="s">
        <v>134</v>
      </c>
      <c r="H3" s="1" t="s">
        <v>135</v>
      </c>
      <c r="I3" s="1" t="s">
        <v>148</v>
      </c>
      <c r="J3" s="1" t="s">
        <v>29</v>
      </c>
      <c r="K3" s="1" t="s">
        <v>149</v>
      </c>
      <c r="L3" s="1" t="s">
        <v>149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150</v>
      </c>
      <c r="R3" s="1" t="s">
        <v>142</v>
      </c>
      <c r="S3" s="1" t="s">
        <v>143</v>
      </c>
      <c r="T3" s="1" t="s">
        <v>144</v>
      </c>
    </row>
    <row r="4" s="1" customFormat="1" spans="1:20">
      <c r="A4" s="3">
        <v>16801225092</v>
      </c>
      <c r="B4" s="1" t="s">
        <v>130</v>
      </c>
      <c r="C4" s="1" t="s">
        <v>151</v>
      </c>
      <c r="D4" s="1" t="s">
        <v>152</v>
      </c>
      <c r="E4" s="1" t="s">
        <v>153</v>
      </c>
      <c r="F4" s="1" t="s">
        <v>130</v>
      </c>
      <c r="G4" s="1" t="s">
        <v>134</v>
      </c>
      <c r="H4" s="1" t="s">
        <v>135</v>
      </c>
      <c r="I4" s="1" t="s">
        <v>154</v>
      </c>
      <c r="J4" s="1" t="s">
        <v>29</v>
      </c>
      <c r="K4" s="1" t="s">
        <v>155</v>
      </c>
      <c r="L4" s="1" t="s">
        <v>155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156</v>
      </c>
      <c r="R4" s="1" t="s">
        <v>142</v>
      </c>
      <c r="S4" s="1" t="s">
        <v>143</v>
      </c>
      <c r="T4" s="1" t="s">
        <v>144</v>
      </c>
    </row>
    <row r="5" s="1" customFormat="1" spans="1:20">
      <c r="A5" s="3">
        <v>16800114621</v>
      </c>
      <c r="B5" s="1" t="s">
        <v>130</v>
      </c>
      <c r="C5" s="1" t="s">
        <v>157</v>
      </c>
      <c r="D5" s="1" t="s">
        <v>158</v>
      </c>
      <c r="E5" s="1" t="s">
        <v>159</v>
      </c>
      <c r="F5" s="1" t="s">
        <v>130</v>
      </c>
      <c r="G5" s="1" t="s">
        <v>134</v>
      </c>
      <c r="H5" s="1" t="s">
        <v>135</v>
      </c>
      <c r="I5" s="1" t="s">
        <v>160</v>
      </c>
      <c r="J5" s="1" t="s">
        <v>29</v>
      </c>
      <c r="K5" s="1" t="s">
        <v>161</v>
      </c>
      <c r="L5" s="1" t="s">
        <v>161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162</v>
      </c>
      <c r="R5" s="1" t="s">
        <v>142</v>
      </c>
      <c r="S5" s="1" t="s">
        <v>143</v>
      </c>
      <c r="T5" s="1" t="s">
        <v>144</v>
      </c>
    </row>
    <row r="6" s="1" customFormat="1" spans="1:20">
      <c r="A6" s="3">
        <v>16795642075</v>
      </c>
      <c r="B6" s="1" t="s">
        <v>130</v>
      </c>
      <c r="C6" s="1" t="s">
        <v>163</v>
      </c>
      <c r="D6" s="1" t="s">
        <v>164</v>
      </c>
      <c r="E6" s="1" t="s">
        <v>165</v>
      </c>
      <c r="F6" s="1" t="s">
        <v>130</v>
      </c>
      <c r="G6" s="1" t="s">
        <v>134</v>
      </c>
      <c r="H6" s="1" t="s">
        <v>135</v>
      </c>
      <c r="I6" s="1" t="s">
        <v>166</v>
      </c>
      <c r="J6" s="1" t="s">
        <v>29</v>
      </c>
      <c r="K6" s="1" t="s">
        <v>167</v>
      </c>
      <c r="L6" s="1" t="s">
        <v>167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168</v>
      </c>
      <c r="R6" s="1" t="s">
        <v>142</v>
      </c>
      <c r="S6" s="1" t="s">
        <v>143</v>
      </c>
      <c r="T6" s="1" t="s">
        <v>144</v>
      </c>
    </row>
    <row r="7" s="1" customFormat="1" spans="1:20">
      <c r="A7" s="3">
        <v>16795330207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130</v>
      </c>
      <c r="G7" s="1" t="s">
        <v>134</v>
      </c>
      <c r="H7" s="1" t="s">
        <v>135</v>
      </c>
      <c r="I7" s="1" t="s">
        <v>173</v>
      </c>
      <c r="J7" s="1" t="s">
        <v>29</v>
      </c>
      <c r="K7" s="1" t="s">
        <v>174</v>
      </c>
      <c r="L7" s="1" t="s">
        <v>174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175</v>
      </c>
      <c r="R7" s="1" t="s">
        <v>142</v>
      </c>
      <c r="S7" s="1" t="s">
        <v>143</v>
      </c>
      <c r="T7" s="1" t="s">
        <v>144</v>
      </c>
    </row>
    <row r="8" s="1" customFormat="1" spans="1:20">
      <c r="A8" s="3">
        <v>16788424720</v>
      </c>
      <c r="B8" s="1" t="s">
        <v>176</v>
      </c>
      <c r="C8" s="1" t="s">
        <v>177</v>
      </c>
      <c r="D8" s="1" t="s">
        <v>178</v>
      </c>
      <c r="E8" s="1" t="s">
        <v>179</v>
      </c>
      <c r="F8" s="1" t="s">
        <v>169</v>
      </c>
      <c r="G8" s="1" t="s">
        <v>134</v>
      </c>
      <c r="H8" s="1" t="s">
        <v>135</v>
      </c>
      <c r="I8" s="1" t="s">
        <v>180</v>
      </c>
      <c r="J8" s="1" t="s">
        <v>29</v>
      </c>
      <c r="K8" s="1" t="s">
        <v>181</v>
      </c>
      <c r="L8" s="1" t="s">
        <v>181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182</v>
      </c>
      <c r="R8" s="1" t="s">
        <v>142</v>
      </c>
      <c r="S8" s="1" t="s">
        <v>143</v>
      </c>
      <c r="T8" s="1" t="s">
        <v>144</v>
      </c>
    </row>
    <row r="9" s="1" customFormat="1" spans="1:20">
      <c r="A9" s="3">
        <v>16788353100</v>
      </c>
      <c r="B9" s="1" t="s">
        <v>176</v>
      </c>
      <c r="C9" s="1" t="s">
        <v>183</v>
      </c>
      <c r="D9" s="1" t="s">
        <v>184</v>
      </c>
      <c r="E9" s="1" t="s">
        <v>185</v>
      </c>
      <c r="F9" s="1" t="s">
        <v>130</v>
      </c>
      <c r="G9" s="1" t="s">
        <v>134</v>
      </c>
      <c r="H9" s="1" t="s">
        <v>135</v>
      </c>
      <c r="I9" s="1" t="s">
        <v>186</v>
      </c>
      <c r="J9" s="1" t="s">
        <v>29</v>
      </c>
      <c r="K9" s="1" t="s">
        <v>187</v>
      </c>
      <c r="L9" s="1" t="s">
        <v>187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188</v>
      </c>
      <c r="R9" s="1" t="s">
        <v>142</v>
      </c>
      <c r="S9" s="1" t="s">
        <v>143</v>
      </c>
      <c r="T9" s="1" t="s">
        <v>144</v>
      </c>
    </row>
    <row r="10" s="1" customFormat="1" spans="1:20">
      <c r="A10" s="3">
        <v>16785184555</v>
      </c>
      <c r="B10" s="1" t="s">
        <v>176</v>
      </c>
      <c r="C10" s="1" t="s">
        <v>189</v>
      </c>
      <c r="D10" s="1" t="s">
        <v>190</v>
      </c>
      <c r="E10" s="1" t="s">
        <v>191</v>
      </c>
      <c r="F10" s="1" t="s">
        <v>169</v>
      </c>
      <c r="G10" s="1" t="s">
        <v>134</v>
      </c>
      <c r="H10" s="1" t="s">
        <v>135</v>
      </c>
      <c r="I10" s="1" t="s">
        <v>173</v>
      </c>
      <c r="J10" s="1" t="s">
        <v>29</v>
      </c>
      <c r="K10" s="1" t="s">
        <v>174</v>
      </c>
      <c r="L10" s="1" t="s">
        <v>174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192</v>
      </c>
      <c r="R10" s="1" t="s">
        <v>142</v>
      </c>
      <c r="S10" s="1" t="s">
        <v>143</v>
      </c>
      <c r="T10" s="1" t="s">
        <v>144</v>
      </c>
    </row>
    <row r="11" s="1" customFormat="1" spans="1:20">
      <c r="A11" s="3">
        <v>16767953129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130</v>
      </c>
      <c r="G11" s="1" t="s">
        <v>134</v>
      </c>
      <c r="H11" s="1" t="s">
        <v>135</v>
      </c>
      <c r="I11" s="1" t="s">
        <v>197</v>
      </c>
      <c r="J11" s="1" t="s">
        <v>29</v>
      </c>
      <c r="K11" s="1" t="s">
        <v>198</v>
      </c>
      <c r="L11" s="1" t="s">
        <v>198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199</v>
      </c>
      <c r="R11" s="1" t="s">
        <v>142</v>
      </c>
      <c r="S11" s="1" t="s">
        <v>143</v>
      </c>
      <c r="T11" s="1" t="s">
        <v>144</v>
      </c>
    </row>
    <row r="12" s="1" customFormat="1" spans="1:20">
      <c r="A12" s="1" t="s">
        <v>200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205</v>
      </c>
      <c r="G12" s="1" t="s">
        <v>134</v>
      </c>
      <c r="H12" s="1" t="s">
        <v>135</v>
      </c>
      <c r="I12" s="1" t="s">
        <v>139</v>
      </c>
      <c r="J12" s="1" t="s">
        <v>206</v>
      </c>
      <c r="K12" s="1" t="s">
        <v>139</v>
      </c>
      <c r="L12" s="1" t="s">
        <v>139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207</v>
      </c>
      <c r="R12" s="1" t="s">
        <v>142</v>
      </c>
      <c r="S12" s="1" t="s">
        <v>143</v>
      </c>
      <c r="T12" s="1" t="s">
        <v>144</v>
      </c>
    </row>
    <row r="13" s="1" customFormat="1" spans="1:20">
      <c r="A13" s="3">
        <v>16750896664</v>
      </c>
      <c r="B13" s="1" t="s">
        <v>208</v>
      </c>
      <c r="C13" s="1" t="s">
        <v>209</v>
      </c>
      <c r="D13" s="1" t="s">
        <v>210</v>
      </c>
      <c r="E13" s="1" t="s">
        <v>211</v>
      </c>
      <c r="F13" s="1" t="s">
        <v>169</v>
      </c>
      <c r="G13" s="1" t="s">
        <v>134</v>
      </c>
      <c r="H13" s="1" t="s">
        <v>135</v>
      </c>
      <c r="I13" s="1" t="s">
        <v>212</v>
      </c>
      <c r="J13" s="1" t="s">
        <v>29</v>
      </c>
      <c r="K13" s="1" t="s">
        <v>213</v>
      </c>
      <c r="L13" s="1" t="s">
        <v>213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214</v>
      </c>
      <c r="R13" s="1" t="s">
        <v>142</v>
      </c>
      <c r="S13" s="1" t="s">
        <v>143</v>
      </c>
      <c r="T13" s="1" t="s">
        <v>144</v>
      </c>
    </row>
    <row r="14" s="1" customFormat="1" spans="1:20">
      <c r="A14" s="3">
        <v>16746981986</v>
      </c>
      <c r="B14" s="1" t="s">
        <v>215</v>
      </c>
      <c r="C14" s="1" t="s">
        <v>216</v>
      </c>
      <c r="D14" s="1" t="s">
        <v>217</v>
      </c>
      <c r="E14" s="1" t="s">
        <v>218</v>
      </c>
      <c r="F14" s="1" t="s">
        <v>130</v>
      </c>
      <c r="G14" s="1" t="s">
        <v>134</v>
      </c>
      <c r="H14" s="1" t="s">
        <v>135</v>
      </c>
      <c r="I14" s="1" t="s">
        <v>219</v>
      </c>
      <c r="J14" s="1" t="s">
        <v>29</v>
      </c>
      <c r="K14" s="1" t="s">
        <v>220</v>
      </c>
      <c r="L14" s="1" t="s">
        <v>220</v>
      </c>
      <c r="M14" s="1" t="s">
        <v>138</v>
      </c>
      <c r="N14" s="1" t="s">
        <v>138</v>
      </c>
      <c r="O14" s="1" t="s">
        <v>139</v>
      </c>
      <c r="P14" s="1" t="s">
        <v>140</v>
      </c>
      <c r="Q14" s="1" t="s">
        <v>221</v>
      </c>
      <c r="R14" s="1" t="s">
        <v>142</v>
      </c>
      <c r="S14" s="1" t="s">
        <v>143</v>
      </c>
      <c r="T14" s="1" t="s">
        <v>144</v>
      </c>
    </row>
    <row r="15" s="1" customFormat="1" spans="1:20">
      <c r="A15" s="3">
        <v>16741647791</v>
      </c>
      <c r="B15" s="1" t="s">
        <v>222</v>
      </c>
      <c r="C15" s="1" t="s">
        <v>223</v>
      </c>
      <c r="D15" s="1" t="s">
        <v>224</v>
      </c>
      <c r="E15" s="1" t="s">
        <v>225</v>
      </c>
      <c r="F15" s="1" t="s">
        <v>169</v>
      </c>
      <c r="G15" s="1" t="s">
        <v>134</v>
      </c>
      <c r="H15" s="1" t="s">
        <v>135</v>
      </c>
      <c r="I15" s="1" t="s">
        <v>226</v>
      </c>
      <c r="J15" s="1" t="s">
        <v>29</v>
      </c>
      <c r="K15" s="1" t="s">
        <v>227</v>
      </c>
      <c r="L15" s="1" t="s">
        <v>227</v>
      </c>
      <c r="M15" s="1" t="s">
        <v>138</v>
      </c>
      <c r="N15" s="1" t="s">
        <v>138</v>
      </c>
      <c r="O15" s="1" t="s">
        <v>139</v>
      </c>
      <c r="P15" s="1" t="s">
        <v>140</v>
      </c>
      <c r="Q15" s="1" t="s">
        <v>228</v>
      </c>
      <c r="R15" s="1" t="s">
        <v>142</v>
      </c>
      <c r="S15" s="1" t="s">
        <v>143</v>
      </c>
      <c r="T15" s="1" t="s">
        <v>144</v>
      </c>
    </row>
    <row r="16" s="1" customFormat="1" spans="1:20">
      <c r="A16" s="3">
        <v>16741313240</v>
      </c>
      <c r="B16" s="1" t="s">
        <v>222</v>
      </c>
      <c r="C16" s="1" t="s">
        <v>229</v>
      </c>
      <c r="D16" s="1" t="s">
        <v>230</v>
      </c>
      <c r="E16" s="1" t="s">
        <v>231</v>
      </c>
      <c r="F16" s="1" t="s">
        <v>130</v>
      </c>
      <c r="G16" s="1" t="s">
        <v>134</v>
      </c>
      <c r="H16" s="1" t="s">
        <v>135</v>
      </c>
      <c r="I16" s="1" t="s">
        <v>232</v>
      </c>
      <c r="J16" s="1" t="s">
        <v>29</v>
      </c>
      <c r="K16" s="1" t="s">
        <v>233</v>
      </c>
      <c r="L16" s="1" t="s">
        <v>233</v>
      </c>
      <c r="M16" s="1" t="s">
        <v>138</v>
      </c>
      <c r="N16" s="1" t="s">
        <v>138</v>
      </c>
      <c r="O16" s="1" t="s">
        <v>139</v>
      </c>
      <c r="P16" s="1" t="s">
        <v>140</v>
      </c>
      <c r="Q16" s="1" t="s">
        <v>234</v>
      </c>
      <c r="R16" s="1" t="s">
        <v>142</v>
      </c>
      <c r="S16" s="1" t="s">
        <v>143</v>
      </c>
      <c r="T16" s="1" t="s">
        <v>144</v>
      </c>
    </row>
    <row r="17" s="1" customFormat="1" spans="1:20">
      <c r="A17" s="3">
        <v>16738051306</v>
      </c>
      <c r="B17" s="1" t="s">
        <v>235</v>
      </c>
      <c r="C17" s="1" t="s">
        <v>236</v>
      </c>
      <c r="D17" s="1" t="s">
        <v>237</v>
      </c>
      <c r="E17" s="1" t="s">
        <v>238</v>
      </c>
      <c r="F17" s="1" t="s">
        <v>130</v>
      </c>
      <c r="G17" s="1" t="s">
        <v>134</v>
      </c>
      <c r="H17" s="1" t="s">
        <v>135</v>
      </c>
      <c r="I17" s="1" t="s">
        <v>239</v>
      </c>
      <c r="J17" s="1" t="s">
        <v>29</v>
      </c>
      <c r="K17" s="1" t="s">
        <v>240</v>
      </c>
      <c r="L17" s="1" t="s">
        <v>240</v>
      </c>
      <c r="M17" s="1" t="s">
        <v>138</v>
      </c>
      <c r="N17" s="1" t="s">
        <v>138</v>
      </c>
      <c r="O17" s="1" t="s">
        <v>139</v>
      </c>
      <c r="P17" s="1" t="s">
        <v>140</v>
      </c>
      <c r="Q17" s="1" t="s">
        <v>241</v>
      </c>
      <c r="R17" s="1" t="s">
        <v>142</v>
      </c>
      <c r="S17" s="1" t="s">
        <v>143</v>
      </c>
      <c r="T17" s="1" t="s">
        <v>144</v>
      </c>
    </row>
    <row r="18" s="1" customFormat="1" spans="1:20">
      <c r="A18" s="3">
        <v>16733732891</v>
      </c>
      <c r="B18" s="1" t="s">
        <v>242</v>
      </c>
      <c r="C18" s="1" t="s">
        <v>243</v>
      </c>
      <c r="D18" s="1" t="s">
        <v>244</v>
      </c>
      <c r="E18" s="1" t="s">
        <v>245</v>
      </c>
      <c r="F18" s="1" t="s">
        <v>130</v>
      </c>
      <c r="G18" s="1" t="s">
        <v>134</v>
      </c>
      <c r="H18" s="1" t="s">
        <v>135</v>
      </c>
      <c r="I18" s="1" t="s">
        <v>246</v>
      </c>
      <c r="J18" s="1" t="s">
        <v>29</v>
      </c>
      <c r="K18" s="1" t="s">
        <v>247</v>
      </c>
      <c r="L18" s="1" t="s">
        <v>247</v>
      </c>
      <c r="M18" s="1" t="s">
        <v>138</v>
      </c>
      <c r="N18" s="1" t="s">
        <v>138</v>
      </c>
      <c r="O18" s="1" t="s">
        <v>139</v>
      </c>
      <c r="P18" s="1" t="s">
        <v>140</v>
      </c>
      <c r="Q18" s="1" t="s">
        <v>248</v>
      </c>
      <c r="R18" s="1" t="s">
        <v>142</v>
      </c>
      <c r="S18" s="1" t="s">
        <v>143</v>
      </c>
      <c r="T18" s="1" t="s">
        <v>144</v>
      </c>
    </row>
    <row r="19" s="1" customFormat="1" spans="1:20">
      <c r="A19" s="3">
        <v>16727514574</v>
      </c>
      <c r="B19" s="1" t="s">
        <v>249</v>
      </c>
      <c r="C19" s="1" t="s">
        <v>250</v>
      </c>
      <c r="D19" s="1" t="s">
        <v>251</v>
      </c>
      <c r="E19" s="1" t="s">
        <v>252</v>
      </c>
      <c r="F19" s="1" t="s">
        <v>130</v>
      </c>
      <c r="G19" s="1" t="s">
        <v>134</v>
      </c>
      <c r="H19" s="1" t="s">
        <v>135</v>
      </c>
      <c r="I19" s="1" t="s">
        <v>253</v>
      </c>
      <c r="J19" s="1" t="s">
        <v>29</v>
      </c>
      <c r="K19" s="1" t="s">
        <v>254</v>
      </c>
      <c r="L19" s="1" t="s">
        <v>254</v>
      </c>
      <c r="M19" s="1" t="s">
        <v>138</v>
      </c>
      <c r="N19" s="1" t="s">
        <v>138</v>
      </c>
      <c r="O19" s="1" t="s">
        <v>139</v>
      </c>
      <c r="P19" s="1" t="s">
        <v>140</v>
      </c>
      <c r="Q19" s="1" t="s">
        <v>255</v>
      </c>
      <c r="R19" s="1" t="s">
        <v>142</v>
      </c>
      <c r="S19" s="1" t="s">
        <v>143</v>
      </c>
      <c r="T19" s="1" t="s">
        <v>144</v>
      </c>
    </row>
    <row r="20" s="1" customFormat="1" spans="1:20">
      <c r="A20" s="3">
        <v>16624533501</v>
      </c>
      <c r="B20" s="1" t="s">
        <v>256</v>
      </c>
      <c r="C20" s="1" t="s">
        <v>257</v>
      </c>
      <c r="D20" s="1" t="s">
        <v>251</v>
      </c>
      <c r="E20" s="1" t="s">
        <v>258</v>
      </c>
      <c r="F20" s="1" t="s">
        <v>130</v>
      </c>
      <c r="G20" s="1" t="s">
        <v>134</v>
      </c>
      <c r="H20" s="1" t="s">
        <v>135</v>
      </c>
      <c r="I20" s="1" t="s">
        <v>259</v>
      </c>
      <c r="J20" s="1" t="s">
        <v>29</v>
      </c>
      <c r="K20" s="1" t="s">
        <v>260</v>
      </c>
      <c r="L20" s="1" t="s">
        <v>260</v>
      </c>
      <c r="M20" s="1" t="s">
        <v>138</v>
      </c>
      <c r="N20" s="1" t="s">
        <v>138</v>
      </c>
      <c r="O20" s="1" t="s">
        <v>139</v>
      </c>
      <c r="P20" s="1" t="s">
        <v>140</v>
      </c>
      <c r="Q20" s="1" t="s">
        <v>261</v>
      </c>
      <c r="R20" s="1" t="s">
        <v>142</v>
      </c>
      <c r="S20" s="1" t="s">
        <v>143</v>
      </c>
      <c r="T20" s="1" t="s">
        <v>144</v>
      </c>
    </row>
    <row r="21" s="1" customFormat="1" spans="1:20">
      <c r="A21" s="3">
        <v>16592787793</v>
      </c>
      <c r="B21" s="1" t="s">
        <v>262</v>
      </c>
      <c r="C21" s="1" t="s">
        <v>263</v>
      </c>
      <c r="D21" s="1" t="s">
        <v>264</v>
      </c>
      <c r="E21" s="1" t="s">
        <v>265</v>
      </c>
      <c r="F21" s="1" t="s">
        <v>130</v>
      </c>
      <c r="G21" s="1" t="s">
        <v>134</v>
      </c>
      <c r="H21" s="1" t="s">
        <v>135</v>
      </c>
      <c r="I21" s="1" t="s">
        <v>266</v>
      </c>
      <c r="J21" s="1" t="s">
        <v>29</v>
      </c>
      <c r="K21" s="1" t="s">
        <v>267</v>
      </c>
      <c r="L21" s="1" t="s">
        <v>267</v>
      </c>
      <c r="M21" s="1" t="s">
        <v>138</v>
      </c>
      <c r="N21" s="1" t="s">
        <v>138</v>
      </c>
      <c r="O21" s="1" t="s">
        <v>139</v>
      </c>
      <c r="P21" s="1" t="s">
        <v>140</v>
      </c>
      <c r="Q21" s="1" t="s">
        <v>268</v>
      </c>
      <c r="R21" s="1" t="s">
        <v>142</v>
      </c>
      <c r="S21" s="1" t="s">
        <v>143</v>
      </c>
      <c r="T21" s="1" t="s">
        <v>144</v>
      </c>
    </row>
    <row r="22" s="1" customFormat="1" spans="1:20">
      <c r="A22" s="3">
        <v>16558089033</v>
      </c>
      <c r="B22" s="1" t="s">
        <v>269</v>
      </c>
      <c r="C22" s="1" t="s">
        <v>270</v>
      </c>
      <c r="D22" s="1" t="s">
        <v>271</v>
      </c>
      <c r="E22" s="1" t="s">
        <v>272</v>
      </c>
      <c r="F22" s="1" t="s">
        <v>193</v>
      </c>
      <c r="G22" s="1" t="s">
        <v>134</v>
      </c>
      <c r="H22" s="1" t="s">
        <v>135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138</v>
      </c>
      <c r="N22" s="1" t="s">
        <v>138</v>
      </c>
      <c r="O22" s="1" t="s">
        <v>139</v>
      </c>
      <c r="P22" s="1" t="s">
        <v>140</v>
      </c>
      <c r="Q22" s="1" t="s">
        <v>275</v>
      </c>
      <c r="R22" s="1" t="s">
        <v>142</v>
      </c>
      <c r="S22" s="1" t="s">
        <v>143</v>
      </c>
      <c r="T22" s="1" t="s">
        <v>144</v>
      </c>
    </row>
    <row r="23" s="1" customFormat="1" spans="1:20">
      <c r="A23" s="3">
        <v>16448137151</v>
      </c>
      <c r="B23" s="1" t="s">
        <v>276</v>
      </c>
      <c r="C23" s="1" t="s">
        <v>277</v>
      </c>
      <c r="D23" s="1" t="s">
        <v>278</v>
      </c>
      <c r="E23" s="1" t="s">
        <v>279</v>
      </c>
      <c r="F23" s="1" t="s">
        <v>130</v>
      </c>
      <c r="G23" s="1" t="s">
        <v>134</v>
      </c>
      <c r="H23" s="1" t="s">
        <v>135</v>
      </c>
      <c r="I23" s="1" t="s">
        <v>280</v>
      </c>
      <c r="J23" s="1" t="s">
        <v>29</v>
      </c>
      <c r="K23" s="1" t="s">
        <v>281</v>
      </c>
      <c r="L23" s="1" t="s">
        <v>281</v>
      </c>
      <c r="M23" s="1" t="s">
        <v>138</v>
      </c>
      <c r="N23" s="1" t="s">
        <v>138</v>
      </c>
      <c r="O23" s="1" t="s">
        <v>139</v>
      </c>
      <c r="P23" s="1" t="s">
        <v>140</v>
      </c>
      <c r="Q23" s="1" t="s">
        <v>282</v>
      </c>
      <c r="R23" s="1" t="s">
        <v>142</v>
      </c>
      <c r="S23" s="1" t="s">
        <v>143</v>
      </c>
      <c r="T23" s="1" t="s">
        <v>144</v>
      </c>
    </row>
    <row r="24" s="1" customFormat="1" spans="1:20">
      <c r="A24" s="3">
        <v>16301529431</v>
      </c>
      <c r="B24" s="1" t="s">
        <v>283</v>
      </c>
      <c r="C24" s="1" t="s">
        <v>284</v>
      </c>
      <c r="D24" s="1" t="s">
        <v>285</v>
      </c>
      <c r="E24" s="1" t="s">
        <v>286</v>
      </c>
      <c r="F24" s="1" t="s">
        <v>287</v>
      </c>
      <c r="G24" s="1" t="s">
        <v>134</v>
      </c>
      <c r="H24" s="1" t="s">
        <v>135</v>
      </c>
      <c r="I24" s="1" t="s">
        <v>288</v>
      </c>
      <c r="J24" s="1" t="s">
        <v>29</v>
      </c>
      <c r="K24" s="1" t="s">
        <v>289</v>
      </c>
      <c r="L24" s="1" t="s">
        <v>289</v>
      </c>
      <c r="M24" s="1" t="s">
        <v>138</v>
      </c>
      <c r="N24" s="1" t="s">
        <v>138</v>
      </c>
      <c r="O24" s="1" t="s">
        <v>139</v>
      </c>
      <c r="P24" s="1" t="s">
        <v>140</v>
      </c>
      <c r="Q24" s="1" t="s">
        <v>290</v>
      </c>
      <c r="R24" s="1" t="s">
        <v>142</v>
      </c>
      <c r="S24" s="1" t="s">
        <v>143</v>
      </c>
      <c r="T24" s="1" t="s">
        <v>144</v>
      </c>
    </row>
    <row r="25" s="1" customFormat="1" spans="1:20">
      <c r="A25" s="3">
        <v>16223989475</v>
      </c>
      <c r="B25" s="1" t="s">
        <v>291</v>
      </c>
      <c r="C25" s="1" t="s">
        <v>292</v>
      </c>
      <c r="D25" s="1" t="s">
        <v>293</v>
      </c>
      <c r="E25" s="1" t="s">
        <v>294</v>
      </c>
      <c r="F25" s="1" t="s">
        <v>130</v>
      </c>
      <c r="G25" s="1" t="s">
        <v>134</v>
      </c>
      <c r="H25" s="1" t="s">
        <v>135</v>
      </c>
      <c r="I25" s="1" t="s">
        <v>295</v>
      </c>
      <c r="J25" s="1" t="s">
        <v>29</v>
      </c>
      <c r="K25" s="1" t="s">
        <v>296</v>
      </c>
      <c r="L25" s="1" t="s">
        <v>296</v>
      </c>
      <c r="M25" s="1" t="s">
        <v>138</v>
      </c>
      <c r="N25" s="1" t="s">
        <v>138</v>
      </c>
      <c r="O25" s="1" t="s">
        <v>139</v>
      </c>
      <c r="P25" s="1" t="s">
        <v>140</v>
      </c>
      <c r="Q25" s="1" t="s">
        <v>297</v>
      </c>
      <c r="R25" s="1" t="s">
        <v>142</v>
      </c>
      <c r="S25" s="1" t="s">
        <v>143</v>
      </c>
      <c r="T25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2021-11-19T03:14:28Z</dcterms:created>
  <dcterms:modified xsi:type="dcterms:W3CDTF">2021-11-19T03:24:20Z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19D2E46AAB6C4E2F9617327A3EFA0584</vt:lpwstr>
  </property>
  <property fmtid="{D5CDD505-2E9C-101B-9397-08002B2CF9AE}" pid="3" name="KSOProductBuildVer">
    <vt:lpwstr>2052-11.1.0.11045</vt:lpwstr>
  </property>
</Properties>
</file>