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</definedName>
  </definedNames>
  <calcPr calcId="144525"/>
</workbook>
</file>

<file path=xl/sharedStrings.xml><?xml version="1.0" encoding="utf-8"?>
<sst xmlns="http://schemas.openxmlformats.org/spreadsheetml/2006/main" count="664" uniqueCount="205">
  <si>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</si>
  <si>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</si>
  <si>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</si>
  <si>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</si>
  <si>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</si>
  <si>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</si>
  <si>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</si>
  <si>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</si>
  <si>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</si>
  <si>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</si>
  <si>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</si>
  <si>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</si>
  <si>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</si>
  <si>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</si>
  <si>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</si>
  <si>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</si>
  <si>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</si>
  <si>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</si>
  <si>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</si>
  <si>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</si>
  <si>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</si>
  <si>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</si>
  <si>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</si>
  <si>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</si>
  <si>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</si>
  <si>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</si>
  <si>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</si>
  <si>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[台北]台北柯达大饭店-敦南馆(K Hotel Dunnan)(80941563)</t>
  </si>
  <si>
    <t>精致客房&lt;2人入住&gt;&lt;早餐&gt;</t>
  </si>
  <si>
    <t>CNY</t>
  </si>
  <si>
    <t>Chih/Hsiang Hsuan</t>
  </si>
  <si>
    <t>CA13744211120CNY</t>
  </si>
  <si>
    <t>未提现</t>
  </si>
  <si>
    <t>携程开票</t>
  </si>
  <si>
    <t>20211014-011</t>
  </si>
  <si>
    <t>商务客房&lt;2人入住&gt;&lt;早餐&gt;</t>
  </si>
  <si>
    <t>20211014-033</t>
  </si>
  <si>
    <t>[屏东]屏东东港大鹏湾大饭店(Dapeng Bay Holiday Hotel)(81210556)</t>
  </si>
  <si>
    <t>高级双人间&lt;2人入住&gt;&lt;早餐&gt;</t>
  </si>
  <si>
    <t>CHUANG/JUII</t>
  </si>
  <si>
    <t>[南投]南投埔里西站商务旅馆(West Hotel)(81210848)</t>
  </si>
  <si>
    <t>温馨双人房&lt;2人入住&gt;</t>
  </si>
  <si>
    <t>CHOU/FANGLAN</t>
  </si>
  <si>
    <t>01_617c27199421a</t>
  </si>
  <si>
    <t>Lin/Pei Ju</t>
  </si>
  <si>
    <t>[成都]汉庭酒店(成都领馆区人民南路店）(80246494)</t>
  </si>
  <si>
    <t>双床房&lt;2人入住&gt;</t>
  </si>
  <si>
    <t>王治强</t>
  </si>
  <si>
    <t>R6100422068404617001</t>
  </si>
  <si>
    <t>[南通]格林智选酒店(南通商和广场店)(68612625)</t>
  </si>
  <si>
    <t>大床房（零压）&lt;2人入住&gt;</t>
  </si>
  <si>
    <t>莫均卫</t>
  </si>
  <si>
    <t>[苏州]尚客优精选酒店(苏州吴中兴昂路店)(81209374)</t>
  </si>
  <si>
    <t>高级大床房&lt;2人入住&gt;</t>
  </si>
  <si>
    <t>白春阳</t>
  </si>
  <si>
    <t>[深圳]尚客优快捷酒店(深圳蛇口海上世界店)(81209230)</t>
  </si>
  <si>
    <t>特惠房&lt;2人入住&gt;</t>
  </si>
  <si>
    <t>李嘉杰</t>
  </si>
  <si>
    <t>取消</t>
  </si>
  <si>
    <t>樊海忠</t>
  </si>
  <si>
    <t>[宿州]格林豪泰(宿州白马商城店)(80249248)</t>
  </si>
  <si>
    <t>大床房&lt;2人入住&gt;</t>
  </si>
  <si>
    <t>丁少峰</t>
  </si>
  <si>
    <t>(GRT)72650040;</t>
  </si>
  <si>
    <t>[深圳]汉庭酒店(深圳龙岗南联地铁站店)(80249347)</t>
  </si>
  <si>
    <t>双床房&lt;2人入住&gt;&lt;早餐&gt;</t>
  </si>
  <si>
    <t>盛涛</t>
  </si>
  <si>
    <t>R5181161068727266001</t>
  </si>
  <si>
    <t>[启东]启东银洲希尔顿逸林酒店(81209864)</t>
  </si>
  <si>
    <t>豪华双床房&lt;2人入住&gt;</t>
  </si>
  <si>
    <t>吕靖</t>
  </si>
  <si>
    <t>[上海]上海日航饭店(80242898)</t>
  </si>
  <si>
    <t>日航高级房&lt;2人入住&gt;</t>
  </si>
  <si>
    <t>樊亦融</t>
  </si>
  <si>
    <t>[贵阳]兰欧酒店(贵阳小河万科地铁站店)(81209528)</t>
  </si>
  <si>
    <t>兰欧高级双床房&lt;2人入住&gt;</t>
  </si>
  <si>
    <t>吕伟</t>
  </si>
  <si>
    <t>[中山]尚客优品酒店(中山西区彩虹大道店)(81209204)</t>
  </si>
  <si>
    <t>高级双床房&lt;2人入住&gt;</t>
  </si>
  <si>
    <t>蔡佳桢</t>
  </si>
  <si>
    <t>叶秀文</t>
  </si>
  <si>
    <t>吴菊生</t>
  </si>
  <si>
    <t>严游晨</t>
  </si>
  <si>
    <t>彭伟娜</t>
  </si>
  <si>
    <t>[重庆]7天连锁酒店(开县开州大道中心店)(80244466)</t>
  </si>
  <si>
    <t>自主大床房&lt;2人入住&gt;</t>
  </si>
  <si>
    <t>李可林</t>
  </si>
  <si>
    <t>[林州]骏怡精选酒店（河南安阳林州翰林名苑美龙华店）(81209695)</t>
  </si>
  <si>
    <t>乐享大床房&lt;2人入住&gt;</t>
  </si>
  <si>
    <t>崔健</t>
  </si>
  <si>
    <t>，</t>
  </si>
  <si>
    <t>A211120104331481</t>
  </si>
  <si>
    <t>总计：9597元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</si>
  <si>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</si>
  <si>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</si>
  <si>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</si>
  <si>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</si>
  <si>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</si>
  <si>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</si>
  <si>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</si>
  <si>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</si>
  <si>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</si>
  <si>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</si>
  <si>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</si>
  <si>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</si>
  <si>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</si>
  <si>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</si>
  <si>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</si>
  <si>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</si>
  <si>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</si>
  <si>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2021-10-14</t>
  </si>
  <si>
    <t>2277179</t>
  </si>
  <si>
    <t>台北柯达大饭店-敦南馆</t>
  </si>
  <si>
    <t>Chih Hsiang Hsuan</t>
  </si>
  <si>
    <t>2021-11-02</t>
  </si>
  <si>
    <t>2021-11-05</t>
  </si>
  <si>
    <t>退房日月结</t>
  </si>
  <si>
    <t>1212.00</t>
  </si>
  <si>
    <t>RMB</t>
  </si>
  <si>
    <t>0</t>
  </si>
  <si>
    <t>0.00</t>
  </si>
  <si>
    <t>携程汇登国内直连</t>
  </si>
  <si>
    <t>2021-10-14 08:42:22</t>
  </si>
  <si>
    <t>否</t>
  </si>
  <si>
    <t>广州汇登信息科技有限公司</t>
  </si>
  <si>
    <t>直连</t>
  </si>
  <si>
    <t>2277435</t>
  </si>
  <si>
    <t>1290.00</t>
  </si>
  <si>
    <t>2021-10-14 19:30:45</t>
  </si>
  <si>
    <t>2021-10-26</t>
  </si>
  <si>
    <t>2283643</t>
  </si>
  <si>
    <t>大鹏湾大饭店</t>
  </si>
  <si>
    <t>CHUANG JUII</t>
  </si>
  <si>
    <t>2021-11-04</t>
  </si>
  <si>
    <t>381.00</t>
  </si>
  <si>
    <t>2021-10-26 21:18:13</t>
  </si>
  <si>
    <t>2021-10-30</t>
  </si>
  <si>
    <t>2285592</t>
  </si>
  <si>
    <t>南投埔里西站商务旅馆</t>
  </si>
  <si>
    <t>CHOU FANGLAN</t>
  </si>
  <si>
    <t>378.00</t>
  </si>
  <si>
    <t>2021-10-30 00:53:17</t>
  </si>
  <si>
    <t>2021-10-31</t>
  </si>
  <si>
    <t>2286500</t>
  </si>
  <si>
    <t>Lin Pei Ju</t>
  </si>
  <si>
    <t>408.00</t>
  </si>
  <si>
    <t>2021-10-31 11:22:59</t>
  </si>
  <si>
    <t>2286667</t>
  </si>
  <si>
    <t>汉庭酒店(成都领馆区人民南路店）</t>
  </si>
  <si>
    <t>162.00</t>
  </si>
  <si>
    <t>2021-10-31 17:16:59</t>
  </si>
  <si>
    <t>2021-11-01</t>
  </si>
  <si>
    <t>2287088</t>
  </si>
  <si>
    <t>格林豪泰(海门商和广场店)</t>
  </si>
  <si>
    <t>688.00</t>
  </si>
  <si>
    <t>2021-11-01 12:43:47</t>
  </si>
  <si>
    <t>2021-11-03</t>
  </si>
  <si>
    <t>2288785</t>
  </si>
  <si>
    <t>尚客优精选酒店（苏州兴昂路店）</t>
  </si>
  <si>
    <t>183.00</t>
  </si>
  <si>
    <t>2021-11-03 22:40:18</t>
  </si>
  <si>
    <t>2288938</t>
  </si>
  <si>
    <t>172.00</t>
  </si>
  <si>
    <t>2021-11-04 08:26:23</t>
  </si>
  <si>
    <t>2289049</t>
  </si>
  <si>
    <t>格林豪泰(宿州白马商城店)</t>
  </si>
  <si>
    <t>123.00</t>
  </si>
  <si>
    <t>2021-11-04 10:40:16</t>
  </si>
  <si>
    <t>2289055</t>
  </si>
  <si>
    <t>汉庭酒店(深圳龙岗南联地铁站店)</t>
  </si>
  <si>
    <t>215.00</t>
  </si>
  <si>
    <t>2021-11-04 10:54:28</t>
  </si>
  <si>
    <t>2289143</t>
  </si>
  <si>
    <t>启东银洲希尔顿逸林酒店</t>
  </si>
  <si>
    <t>648.00</t>
  </si>
  <si>
    <t>2021-11-04 12:19:32</t>
  </si>
  <si>
    <t>2289169</t>
  </si>
  <si>
    <t>上海日航饭店</t>
  </si>
  <si>
    <t>736.00</t>
  </si>
  <si>
    <t>2021-11-04 12:42:30</t>
  </si>
  <si>
    <t>2289303</t>
  </si>
  <si>
    <t>兰欧酒店(贵阳小河万科地铁站店)</t>
  </si>
  <si>
    <t>246.00</t>
  </si>
  <si>
    <t>2021-11-04 14:43:36</t>
  </si>
  <si>
    <t>2289357</t>
  </si>
  <si>
    <t>尚客优品酒店（中山西区彩虹大道店）</t>
  </si>
  <si>
    <t>170.00</t>
  </si>
  <si>
    <t>2021-11-04 15:32:28</t>
  </si>
  <si>
    <t>2289403</t>
  </si>
  <si>
    <t>2021-11-04 16:17:37</t>
  </si>
  <si>
    <t>2289445</t>
  </si>
  <si>
    <t>2021-11-04 16:49:53</t>
  </si>
  <si>
    <t>2289490</t>
  </si>
  <si>
    <t>2021-11-04 17:23:50</t>
  </si>
  <si>
    <t>2289604</t>
  </si>
  <si>
    <t>181.00</t>
  </si>
  <si>
    <t>2021-11-04 19:16:03</t>
  </si>
  <si>
    <t>2289654</t>
  </si>
  <si>
    <t>7天连锁酒店(开县开州大道中心店)</t>
  </si>
  <si>
    <t>76.00</t>
  </si>
  <si>
    <t>2021-11-04 19:53:12</t>
  </si>
  <si>
    <t>2289680</t>
  </si>
  <si>
    <t>林州骏怡精品连锁主题酒店</t>
  </si>
  <si>
    <t>120.00</t>
  </si>
  <si>
    <t>2021-11-04 20:14:40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</si>
</sst>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16540509462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44502</v>
      </c>
      <c r="G2" s="5">
        <v>44505</v>
      </c>
      <c r="H2" s="4">
        <v>1</v>
      </c>
      <c r="I2" s="4">
        <v>3</v>
      </c>
      <c r="J2" s="4">
        <v>3</v>
      </c>
      <c r="K2" s="4" t="s">
        <v>29</v>
      </c>
      <c r="L2" s="4">
        <v>1212</v>
      </c>
      <c r="M2" s="4">
        <v>1212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44483</v>
      </c>
      <c r="S2" s="5">
        <v>44520</v>
      </c>
      <c r="T2" s="4" t="s">
        <v>33</v>
      </c>
      <c r="U2" s="4">
        <v>1212</v>
      </c>
      <c r="V2" s="4">
        <v>0</v>
      </c>
      <c r="W2" s="4">
        <v>0</v>
      </c>
      <c r="X2" s="4"/>
      <c r="Y2" s="4" t="s">
        <v>34</v>
      </c>
    </row>
    <row r="3" s="4" customFormat="1" spans="1:25">
      <c r="A3" s="4">
        <v>16547762122</v>
      </c>
      <c r="B3" s="4" t="s">
        <v>25</v>
      </c>
      <c r="C3" s="4" t="s">
        <v>26</v>
      </c>
      <c r="D3" s="4" t="s">
        <v>27</v>
      </c>
      <c r="E3" s="4" t="s">
        <v>35</v>
      </c>
      <c r="F3" s="5">
        <v>44502</v>
      </c>
      <c r="G3" s="5">
        <v>44505</v>
      </c>
      <c r="H3" s="4">
        <v>1</v>
      </c>
      <c r="I3" s="4">
        <v>3</v>
      </c>
      <c r="J3" s="4">
        <v>3</v>
      </c>
      <c r="K3" s="4" t="s">
        <v>29</v>
      </c>
      <c r="L3" s="4">
        <v>1290</v>
      </c>
      <c r="M3" s="4">
        <v>1290</v>
      </c>
      <c r="N3" s="4" t="s">
        <v>30</v>
      </c>
      <c r="O3" s="4" t="s">
        <v>31</v>
      </c>
      <c r="P3" s="4" t="s">
        <v>32</v>
      </c>
      <c r="Q3" s="4">
        <v>0</v>
      </c>
      <c r="R3" s="6">
        <v>44483</v>
      </c>
      <c r="S3" s="5">
        <v>44520</v>
      </c>
      <c r="T3" s="4" t="s">
        <v>33</v>
      </c>
      <c r="U3" s="4">
        <v>1290</v>
      </c>
      <c r="V3" s="4">
        <v>0</v>
      </c>
      <c r="W3" s="4">
        <v>0</v>
      </c>
      <c r="X3" s="4"/>
      <c r="Y3" s="4" t="s">
        <v>36</v>
      </c>
    </row>
    <row r="4" s="4" customFormat="1" spans="1:25">
      <c r="A4" s="4">
        <v>16669489742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44504</v>
      </c>
      <c r="G4" s="5">
        <v>44505</v>
      </c>
      <c r="H4" s="4">
        <v>1</v>
      </c>
      <c r="I4" s="4">
        <v>1</v>
      </c>
      <c r="J4" s="4">
        <v>1</v>
      </c>
      <c r="K4" s="4" t="s">
        <v>29</v>
      </c>
      <c r="L4" s="4">
        <v>381</v>
      </c>
      <c r="M4" s="4">
        <v>381</v>
      </c>
      <c r="N4" s="4" t="s">
        <v>39</v>
      </c>
      <c r="O4" s="4" t="s">
        <v>31</v>
      </c>
      <c r="P4" s="4" t="s">
        <v>32</v>
      </c>
      <c r="Q4" s="4">
        <v>0</v>
      </c>
      <c r="R4" s="6">
        <v>44495</v>
      </c>
      <c r="S4" s="5">
        <v>44520</v>
      </c>
      <c r="T4" s="4" t="s">
        <v>33</v>
      </c>
      <c r="U4" s="4">
        <v>381</v>
      </c>
      <c r="V4" s="4">
        <v>0</v>
      </c>
      <c r="W4" s="4">
        <v>0</v>
      </c>
      <c r="X4" s="4"/>
      <c r="Y4" s="4">
        <v>110202</v>
      </c>
    </row>
    <row r="5" s="4" customFormat="1" spans="1:25">
      <c r="A5" s="4">
        <v>16695285492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44504</v>
      </c>
      <c r="G5" s="5">
        <v>44505</v>
      </c>
      <c r="H5" s="4">
        <v>1</v>
      </c>
      <c r="I5" s="4">
        <v>1</v>
      </c>
      <c r="J5" s="4">
        <v>1</v>
      </c>
      <c r="K5" s="4" t="s">
        <v>29</v>
      </c>
      <c r="L5" s="4">
        <v>378</v>
      </c>
      <c r="M5" s="4">
        <v>378</v>
      </c>
      <c r="N5" s="4" t="s">
        <v>42</v>
      </c>
      <c r="O5" s="4" t="s">
        <v>31</v>
      </c>
      <c r="P5" s="4" t="s">
        <v>32</v>
      </c>
      <c r="Q5" s="4">
        <v>0</v>
      </c>
      <c r="R5" s="6">
        <v>44499</v>
      </c>
      <c r="S5" s="5">
        <v>44520</v>
      </c>
      <c r="T5" s="4" t="s">
        <v>33</v>
      </c>
      <c r="U5" s="4">
        <v>378</v>
      </c>
      <c r="V5" s="4">
        <v>0</v>
      </c>
      <c r="W5" s="4">
        <v>0</v>
      </c>
      <c r="X5" s="4">
        <v>2285592</v>
      </c>
      <c r="Y5" s="4" t="s">
        <v>43</v>
      </c>
    </row>
    <row r="6" s="4" customFormat="1" spans="1:24">
      <c r="A6" s="4">
        <v>16708405664</v>
      </c>
      <c r="B6" s="4" t="s">
        <v>25</v>
      </c>
      <c r="C6" s="4" t="s">
        <v>26</v>
      </c>
      <c r="D6" s="4" t="s">
        <v>27</v>
      </c>
      <c r="E6" s="4" t="s">
        <v>28</v>
      </c>
      <c r="F6" s="5">
        <v>44504</v>
      </c>
      <c r="G6" s="5">
        <v>44505</v>
      </c>
      <c r="H6" s="4">
        <v>1</v>
      </c>
      <c r="I6" s="4">
        <v>1</v>
      </c>
      <c r="J6" s="4">
        <v>1</v>
      </c>
      <c r="K6" s="4" t="s">
        <v>29</v>
      </c>
      <c r="L6" s="4">
        <v>408</v>
      </c>
      <c r="M6" s="4">
        <v>408</v>
      </c>
      <c r="N6" s="4" t="s">
        <v>44</v>
      </c>
      <c r="O6" s="4" t="s">
        <v>31</v>
      </c>
      <c r="P6" s="4" t="s">
        <v>32</v>
      </c>
      <c r="Q6" s="4">
        <v>0</v>
      </c>
      <c r="R6" s="6">
        <v>44500</v>
      </c>
      <c r="S6" s="5">
        <v>44520</v>
      </c>
      <c r="T6" s="4" t="s">
        <v>33</v>
      </c>
      <c r="U6" s="4">
        <v>408</v>
      </c>
      <c r="V6" s="4">
        <v>0</v>
      </c>
      <c r="W6" s="4">
        <v>0</v>
      </c>
      <c r="X6" s="4">
        <v>2286500</v>
      </c>
    </row>
    <row r="7" s="4" customFormat="1" spans="1:25">
      <c r="A7" s="4">
        <v>16709589462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44504</v>
      </c>
      <c r="G7" s="5">
        <v>44505</v>
      </c>
      <c r="H7" s="4">
        <v>1</v>
      </c>
      <c r="I7" s="4">
        <v>1</v>
      </c>
      <c r="J7" s="4">
        <v>1</v>
      </c>
      <c r="K7" s="4" t="s">
        <v>29</v>
      </c>
      <c r="L7" s="4">
        <v>162</v>
      </c>
      <c r="M7" s="4">
        <v>162</v>
      </c>
      <c r="N7" s="4" t="s">
        <v>47</v>
      </c>
      <c r="O7" s="4" t="s">
        <v>31</v>
      </c>
      <c r="P7" s="4" t="s">
        <v>32</v>
      </c>
      <c r="Q7" s="4">
        <v>0</v>
      </c>
      <c r="R7" s="6">
        <v>44500</v>
      </c>
      <c r="S7" s="5">
        <v>44520</v>
      </c>
      <c r="T7" s="4" t="s">
        <v>33</v>
      </c>
      <c r="U7" s="4">
        <v>162</v>
      </c>
      <c r="V7" s="4">
        <v>0</v>
      </c>
      <c r="W7" s="4">
        <v>0</v>
      </c>
      <c r="X7" s="4"/>
      <c r="Y7" s="4" t="s">
        <v>48</v>
      </c>
    </row>
    <row r="8" s="4" customFormat="1" spans="1:25">
      <c r="A8" s="4">
        <v>16721291174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44501</v>
      </c>
      <c r="G8" s="5">
        <v>44505</v>
      </c>
      <c r="H8" s="4">
        <v>1</v>
      </c>
      <c r="I8" s="4">
        <v>4</v>
      </c>
      <c r="J8" s="4">
        <v>4</v>
      </c>
      <c r="K8" s="4" t="s">
        <v>29</v>
      </c>
      <c r="L8" s="4">
        <v>688</v>
      </c>
      <c r="M8" s="4">
        <v>688</v>
      </c>
      <c r="N8" s="4" t="s">
        <v>51</v>
      </c>
      <c r="O8" s="4" t="s">
        <v>31</v>
      </c>
      <c r="P8" s="4" t="s">
        <v>32</v>
      </c>
      <c r="Q8" s="4">
        <v>0</v>
      </c>
      <c r="R8" s="6">
        <v>44501</v>
      </c>
      <c r="S8" s="5">
        <v>44520</v>
      </c>
      <c r="T8" s="4" t="s">
        <v>33</v>
      </c>
      <c r="U8" s="4">
        <v>688</v>
      </c>
      <c r="V8" s="4">
        <v>0</v>
      </c>
      <c r="W8" s="4">
        <v>0</v>
      </c>
      <c r="X8" s="4">
        <v>2287088</v>
      </c>
      <c r="Y8" s="4">
        <v>72582906</v>
      </c>
    </row>
    <row r="9" s="4" customFormat="1" spans="1:23">
      <c r="A9" s="4">
        <v>16736739266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44504</v>
      </c>
      <c r="G9" s="5">
        <v>44505</v>
      </c>
      <c r="H9" s="4">
        <v>1</v>
      </c>
      <c r="I9" s="4">
        <v>1</v>
      </c>
      <c r="J9" s="4">
        <v>1</v>
      </c>
      <c r="K9" s="4" t="s">
        <v>29</v>
      </c>
      <c r="L9" s="4">
        <v>183</v>
      </c>
      <c r="M9" s="4">
        <v>183</v>
      </c>
      <c r="N9" s="4" t="s">
        <v>54</v>
      </c>
      <c r="O9" s="4" t="s">
        <v>31</v>
      </c>
      <c r="P9" s="4" t="s">
        <v>32</v>
      </c>
      <c r="Q9" s="4">
        <v>0</v>
      </c>
      <c r="R9" s="6">
        <v>44503</v>
      </c>
      <c r="S9" s="5">
        <v>44520</v>
      </c>
      <c r="T9" s="4" t="s">
        <v>33</v>
      </c>
      <c r="U9" s="4">
        <v>183</v>
      </c>
      <c r="V9" s="4">
        <v>0</v>
      </c>
      <c r="W9" s="4">
        <v>0</v>
      </c>
    </row>
    <row r="10" s="4" customFormat="1" spans="1:23">
      <c r="A10" s="4">
        <v>16737139918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44504</v>
      </c>
      <c r="G10" s="5">
        <v>44505</v>
      </c>
      <c r="H10" s="4">
        <v>1</v>
      </c>
      <c r="I10" s="4">
        <v>1</v>
      </c>
      <c r="J10" s="4">
        <v>1</v>
      </c>
      <c r="K10" s="4" t="s">
        <v>29</v>
      </c>
      <c r="L10" s="4">
        <v>143</v>
      </c>
      <c r="M10" s="4">
        <v>143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44504</v>
      </c>
      <c r="S10" s="5">
        <v>44520</v>
      </c>
      <c r="T10" s="4" t="s">
        <v>33</v>
      </c>
      <c r="U10" s="4">
        <v>143</v>
      </c>
      <c r="V10" s="4">
        <v>0</v>
      </c>
      <c r="W10" s="4">
        <v>0</v>
      </c>
    </row>
    <row r="11" s="4" customFormat="1" spans="1:23">
      <c r="A11" s="4">
        <v>16737139918</v>
      </c>
      <c r="B11" s="4" t="s">
        <v>25</v>
      </c>
      <c r="C11" s="4" t="s">
        <v>58</v>
      </c>
      <c r="D11" s="4" t="s">
        <v>55</v>
      </c>
      <c r="E11" s="4" t="s">
        <v>56</v>
      </c>
      <c r="F11" s="5">
        <v>44504</v>
      </c>
      <c r="G11" s="5">
        <v>44505</v>
      </c>
      <c r="H11" s="4">
        <v>1</v>
      </c>
      <c r="I11" s="4">
        <v>1</v>
      </c>
      <c r="J11" s="4">
        <v>1</v>
      </c>
      <c r="K11" s="4" t="s">
        <v>29</v>
      </c>
      <c r="L11" s="4">
        <v>-143</v>
      </c>
      <c r="M11" s="4">
        <v>-143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44504</v>
      </c>
      <c r="S11" s="5">
        <v>44520</v>
      </c>
      <c r="T11" s="4" t="s">
        <v>33</v>
      </c>
      <c r="U11" s="4">
        <v>-143</v>
      </c>
      <c r="V11" s="4">
        <v>0</v>
      </c>
      <c r="W11" s="4">
        <v>0</v>
      </c>
    </row>
    <row r="12" s="4" customFormat="1" spans="1:25">
      <c r="A12" s="4">
        <v>16737490237</v>
      </c>
      <c r="B12" s="4" t="s">
        <v>25</v>
      </c>
      <c r="C12" s="4" t="s">
        <v>26</v>
      </c>
      <c r="D12" s="4" t="s">
        <v>49</v>
      </c>
      <c r="E12" s="4" t="s">
        <v>50</v>
      </c>
      <c r="F12" s="5">
        <v>44504</v>
      </c>
      <c r="G12" s="5">
        <v>44505</v>
      </c>
      <c r="H12" s="4">
        <v>1</v>
      </c>
      <c r="I12" s="4">
        <v>1</v>
      </c>
      <c r="J12" s="4">
        <v>1</v>
      </c>
      <c r="K12" s="4" t="s">
        <v>29</v>
      </c>
      <c r="L12" s="4">
        <v>172</v>
      </c>
      <c r="M12" s="4">
        <v>172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44504</v>
      </c>
      <c r="S12" s="5">
        <v>44520</v>
      </c>
      <c r="T12" s="4" t="s">
        <v>33</v>
      </c>
      <c r="U12" s="4">
        <v>172</v>
      </c>
      <c r="V12" s="4">
        <v>0</v>
      </c>
      <c r="W12" s="4">
        <v>0</v>
      </c>
      <c r="X12" s="4">
        <v>2288938</v>
      </c>
      <c r="Y12" s="4">
        <v>72648181</v>
      </c>
    </row>
    <row r="13" s="4" customFormat="1" spans="1:25">
      <c r="A13" s="4">
        <v>16737866674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44504</v>
      </c>
      <c r="G13" s="5">
        <v>44505</v>
      </c>
      <c r="H13" s="4">
        <v>1</v>
      </c>
      <c r="I13" s="4">
        <v>1</v>
      </c>
      <c r="J13" s="4">
        <v>1</v>
      </c>
      <c r="K13" s="4" t="s">
        <v>29</v>
      </c>
      <c r="L13" s="4">
        <v>123</v>
      </c>
      <c r="M13" s="4">
        <v>123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44504</v>
      </c>
      <c r="S13" s="5">
        <v>44520</v>
      </c>
      <c r="T13" s="4" t="s">
        <v>33</v>
      </c>
      <c r="U13" s="4">
        <v>123</v>
      </c>
      <c r="V13" s="4">
        <v>0</v>
      </c>
      <c r="W13" s="4">
        <v>0</v>
      </c>
      <c r="X13" s="4">
        <v>2289049</v>
      </c>
      <c r="Y13" s="4" t="s">
        <v>63</v>
      </c>
    </row>
    <row r="14" s="4" customFormat="1" spans="1:25">
      <c r="A14" s="4">
        <v>16737920388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44504</v>
      </c>
      <c r="G14" s="5">
        <v>44505</v>
      </c>
      <c r="H14" s="4">
        <v>1</v>
      </c>
      <c r="I14" s="4">
        <v>1</v>
      </c>
      <c r="J14" s="4">
        <v>1</v>
      </c>
      <c r="K14" s="4" t="s">
        <v>29</v>
      </c>
      <c r="L14" s="4">
        <v>215</v>
      </c>
      <c r="M14" s="4">
        <v>215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44504</v>
      </c>
      <c r="S14" s="5">
        <v>44520</v>
      </c>
      <c r="T14" s="4" t="s">
        <v>33</v>
      </c>
      <c r="U14" s="4">
        <v>215</v>
      </c>
      <c r="V14" s="4">
        <v>0</v>
      </c>
      <c r="W14" s="4">
        <v>0</v>
      </c>
      <c r="X14" s="4">
        <v>2289055</v>
      </c>
      <c r="Y14" s="4" t="s">
        <v>67</v>
      </c>
    </row>
    <row r="15" s="4" customFormat="1" spans="1:23">
      <c r="A15" s="4">
        <v>16738314254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44504</v>
      </c>
      <c r="G15" s="5">
        <v>44505</v>
      </c>
      <c r="H15" s="4">
        <v>1</v>
      </c>
      <c r="I15" s="4">
        <v>1</v>
      </c>
      <c r="J15" s="4">
        <v>1</v>
      </c>
      <c r="K15" s="4" t="s">
        <v>29</v>
      </c>
      <c r="L15" s="4">
        <v>648</v>
      </c>
      <c r="M15" s="4">
        <v>648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44504</v>
      </c>
      <c r="S15" s="5">
        <v>44520</v>
      </c>
      <c r="T15" s="4" t="s">
        <v>33</v>
      </c>
      <c r="U15" s="4">
        <v>648</v>
      </c>
      <c r="V15" s="4">
        <v>0</v>
      </c>
      <c r="W15" s="4">
        <v>0</v>
      </c>
    </row>
    <row r="16" s="4" customFormat="1" spans="1:24">
      <c r="A16" s="4">
        <v>16738423782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44504</v>
      </c>
      <c r="G16" s="5">
        <v>44505</v>
      </c>
      <c r="H16" s="4">
        <v>1</v>
      </c>
      <c r="I16" s="4">
        <v>1</v>
      </c>
      <c r="J16" s="4">
        <v>1</v>
      </c>
      <c r="K16" s="4" t="s">
        <v>29</v>
      </c>
      <c r="L16" s="4">
        <v>736</v>
      </c>
      <c r="M16" s="4">
        <v>736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44504</v>
      </c>
      <c r="S16" s="5">
        <v>44520</v>
      </c>
      <c r="T16" s="4" t="s">
        <v>33</v>
      </c>
      <c r="U16" s="4">
        <v>736</v>
      </c>
      <c r="V16" s="4">
        <v>0</v>
      </c>
      <c r="W16" s="4">
        <v>0</v>
      </c>
      <c r="X16" s="4">
        <v>2289169</v>
      </c>
    </row>
    <row r="17" s="4" customFormat="1" spans="1:23">
      <c r="A17" s="4">
        <v>16738968544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44504</v>
      </c>
      <c r="G17" s="5">
        <v>44505</v>
      </c>
      <c r="H17" s="4">
        <v>1</v>
      </c>
      <c r="I17" s="4">
        <v>1</v>
      </c>
      <c r="J17" s="4">
        <v>1</v>
      </c>
      <c r="K17" s="4" t="s">
        <v>29</v>
      </c>
      <c r="L17" s="4">
        <v>246</v>
      </c>
      <c r="M17" s="4">
        <v>246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44504</v>
      </c>
      <c r="S17" s="5">
        <v>44520</v>
      </c>
      <c r="T17" s="4" t="s">
        <v>33</v>
      </c>
      <c r="U17" s="4">
        <v>246</v>
      </c>
      <c r="V17" s="4">
        <v>0</v>
      </c>
      <c r="W17" s="4">
        <v>0</v>
      </c>
    </row>
    <row r="18" s="4" customFormat="1" spans="1:24">
      <c r="A18" s="4">
        <v>16739156395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44504</v>
      </c>
      <c r="G18" s="5">
        <v>44505</v>
      </c>
      <c r="H18" s="4">
        <v>1</v>
      </c>
      <c r="I18" s="4">
        <v>1</v>
      </c>
      <c r="J18" s="4">
        <v>1</v>
      </c>
      <c r="K18" s="4" t="s">
        <v>29</v>
      </c>
      <c r="L18" s="4">
        <v>170</v>
      </c>
      <c r="M18" s="4">
        <v>170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44504</v>
      </c>
      <c r="S18" s="5">
        <v>44520</v>
      </c>
      <c r="T18" s="4" t="s">
        <v>33</v>
      </c>
      <c r="U18" s="4">
        <v>170</v>
      </c>
      <c r="V18" s="4">
        <v>0</v>
      </c>
      <c r="W18" s="4">
        <v>0</v>
      </c>
      <c r="X18" s="4">
        <v>2289357</v>
      </c>
    </row>
    <row r="19" s="4" customFormat="1" spans="1:24">
      <c r="A19" s="4">
        <v>16739316837</v>
      </c>
      <c r="B19" s="4" t="s">
        <v>25</v>
      </c>
      <c r="C19" s="4" t="s">
        <v>26</v>
      </c>
      <c r="D19" s="4" t="s">
        <v>71</v>
      </c>
      <c r="E19" s="4" t="s">
        <v>72</v>
      </c>
      <c r="F19" s="5">
        <v>44504</v>
      </c>
      <c r="G19" s="5">
        <v>44505</v>
      </c>
      <c r="H19" s="4">
        <v>1</v>
      </c>
      <c r="I19" s="4">
        <v>1</v>
      </c>
      <c r="J19" s="4">
        <v>1</v>
      </c>
      <c r="K19" s="4" t="s">
        <v>29</v>
      </c>
      <c r="L19" s="4">
        <v>736</v>
      </c>
      <c r="M19" s="4">
        <v>736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44504</v>
      </c>
      <c r="S19" s="5">
        <v>44520</v>
      </c>
      <c r="T19" s="4" t="s">
        <v>33</v>
      </c>
      <c r="U19" s="4">
        <v>736</v>
      </c>
      <c r="V19" s="4">
        <v>0</v>
      </c>
      <c r="W19" s="4">
        <v>0</v>
      </c>
      <c r="X19" s="4">
        <v>2289403</v>
      </c>
    </row>
    <row r="20" s="4" customFormat="1" spans="1:23">
      <c r="A20" s="4">
        <v>16739438922</v>
      </c>
      <c r="B20" s="4" t="s">
        <v>25</v>
      </c>
      <c r="C20" s="4" t="s">
        <v>26</v>
      </c>
      <c r="D20" s="4" t="s">
        <v>71</v>
      </c>
      <c r="E20" s="4" t="s">
        <v>72</v>
      </c>
      <c r="F20" s="5">
        <v>44504</v>
      </c>
      <c r="G20" s="5">
        <v>44505</v>
      </c>
      <c r="H20" s="4">
        <v>1</v>
      </c>
      <c r="I20" s="4">
        <v>1</v>
      </c>
      <c r="J20" s="4">
        <v>1</v>
      </c>
      <c r="K20" s="4" t="s">
        <v>29</v>
      </c>
      <c r="L20" s="4">
        <v>736</v>
      </c>
      <c r="M20" s="4">
        <v>736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44504</v>
      </c>
      <c r="S20" s="5">
        <v>44520</v>
      </c>
      <c r="T20" s="4" t="s">
        <v>33</v>
      </c>
      <c r="U20" s="4">
        <v>736</v>
      </c>
      <c r="V20" s="4">
        <v>0</v>
      </c>
      <c r="W20" s="4">
        <v>0</v>
      </c>
    </row>
    <row r="21" s="4" customFormat="1" spans="1:23">
      <c r="A21" s="4">
        <v>16739583836</v>
      </c>
      <c r="B21" s="4" t="s">
        <v>25</v>
      </c>
      <c r="C21" s="4" t="s">
        <v>26</v>
      </c>
      <c r="D21" s="4" t="s">
        <v>71</v>
      </c>
      <c r="E21" s="4" t="s">
        <v>72</v>
      </c>
      <c r="F21" s="5">
        <v>44504</v>
      </c>
      <c r="G21" s="5">
        <v>44505</v>
      </c>
      <c r="H21" s="4">
        <v>1</v>
      </c>
      <c r="I21" s="4">
        <v>1</v>
      </c>
      <c r="J21" s="4">
        <v>1</v>
      </c>
      <c r="K21" s="4" t="s">
        <v>29</v>
      </c>
      <c r="L21" s="4">
        <v>736</v>
      </c>
      <c r="M21" s="4">
        <v>736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44504</v>
      </c>
      <c r="S21" s="5">
        <v>44520</v>
      </c>
      <c r="T21" s="4" t="s">
        <v>33</v>
      </c>
      <c r="U21" s="4">
        <v>736</v>
      </c>
      <c r="V21" s="4">
        <v>0</v>
      </c>
      <c r="W21" s="4">
        <v>0</v>
      </c>
    </row>
    <row r="22" s="4" customFormat="1" spans="1:23">
      <c r="A22" s="4">
        <v>16740039115</v>
      </c>
      <c r="B22" s="4" t="s">
        <v>25</v>
      </c>
      <c r="C22" s="4" t="s">
        <v>26</v>
      </c>
      <c r="D22" s="4" t="s">
        <v>52</v>
      </c>
      <c r="E22" s="4" t="s">
        <v>78</v>
      </c>
      <c r="F22" s="5">
        <v>44504</v>
      </c>
      <c r="G22" s="5">
        <v>44505</v>
      </c>
      <c r="H22" s="4">
        <v>1</v>
      </c>
      <c r="I22" s="4">
        <v>1</v>
      </c>
      <c r="J22" s="4">
        <v>1</v>
      </c>
      <c r="K22" s="4" t="s">
        <v>29</v>
      </c>
      <c r="L22" s="4">
        <v>181</v>
      </c>
      <c r="M22" s="4">
        <v>181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44504</v>
      </c>
      <c r="S22" s="5">
        <v>44520</v>
      </c>
      <c r="T22" s="4" t="s">
        <v>33</v>
      </c>
      <c r="U22" s="4">
        <v>181</v>
      </c>
      <c r="V22" s="4">
        <v>0</v>
      </c>
      <c r="W22" s="4">
        <v>0</v>
      </c>
    </row>
    <row r="23" s="4" customFormat="1" spans="1:23">
      <c r="A23" s="4">
        <v>16740206623</v>
      </c>
      <c r="B23" s="4" t="s">
        <v>25</v>
      </c>
      <c r="C23" s="4" t="s">
        <v>26</v>
      </c>
      <c r="D23" s="4" t="s">
        <v>84</v>
      </c>
      <c r="E23" s="4" t="s">
        <v>85</v>
      </c>
      <c r="F23" s="5">
        <v>44504</v>
      </c>
      <c r="G23" s="5">
        <v>44505</v>
      </c>
      <c r="H23" s="4">
        <v>1</v>
      </c>
      <c r="I23" s="4">
        <v>1</v>
      </c>
      <c r="J23" s="4">
        <v>1</v>
      </c>
      <c r="K23" s="4" t="s">
        <v>29</v>
      </c>
      <c r="L23" s="4">
        <v>76</v>
      </c>
      <c r="M23" s="4">
        <v>76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44504</v>
      </c>
      <c r="S23" s="5">
        <v>44520</v>
      </c>
      <c r="T23" s="4" t="s">
        <v>33</v>
      </c>
      <c r="U23" s="4">
        <v>76</v>
      </c>
      <c r="V23" s="4">
        <v>0</v>
      </c>
      <c r="W23" s="4">
        <v>0</v>
      </c>
    </row>
    <row r="24" s="4" customFormat="1" spans="1:23">
      <c r="A24" s="4">
        <v>16740273499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44504</v>
      </c>
      <c r="G24" s="5">
        <v>44505</v>
      </c>
      <c r="H24" s="4">
        <v>1</v>
      </c>
      <c r="I24" s="4">
        <v>1</v>
      </c>
      <c r="J24" s="4">
        <v>1</v>
      </c>
      <c r="K24" s="4" t="s">
        <v>29</v>
      </c>
      <c r="L24" s="4">
        <v>120</v>
      </c>
      <c r="M24" s="4">
        <v>120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44504</v>
      </c>
      <c r="S24" s="5">
        <v>44520</v>
      </c>
      <c r="T24" s="4" t="s">
        <v>33</v>
      </c>
      <c r="U24" s="4">
        <v>120</v>
      </c>
      <c r="V24" s="4">
        <v>0</v>
      </c>
      <c r="W2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2.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4">
        <v>16540509462</v>
      </c>
      <c r="B2" s="5">
        <v>44502</v>
      </c>
      <c r="C2" s="5">
        <v>44505</v>
      </c>
      <c r="D2" s="4">
        <v>1212</v>
      </c>
      <c r="E2" s="4" t="str">
        <f>VLOOKUP(A2,HOP!A:L,12,0)</f>
        <v>1212.00</v>
      </c>
      <c r="F2" s="4" t="str">
        <f>VLOOKUP(A2,HOP!A:C,3,0)</f>
        <v>2277179</v>
      </c>
      <c r="G2" s="4">
        <f>D2-E2</f>
        <v>0</v>
      </c>
      <c r="H2" s="4" t="str">
        <f>$H$1&amp;F2</f>
        <v>，2277179</v>
      </c>
      <c r="I2" s="4" t="str">
        <f>VLOOKUP(A2,HOP!A:T,20,0)</f>
        <v>直连</v>
      </c>
    </row>
    <row r="3" s="4" customFormat="1" spans="1:9">
      <c r="A3" s="4">
        <v>16547762122</v>
      </c>
      <c r="B3" s="5">
        <v>44502</v>
      </c>
      <c r="C3" s="5">
        <v>44505</v>
      </c>
      <c r="D3" s="4">
        <v>1290</v>
      </c>
      <c r="E3" s="4" t="str">
        <f>VLOOKUP(A3,HOP!A:L,12,0)</f>
        <v>1290.00</v>
      </c>
      <c r="F3" s="4" t="str">
        <f>VLOOKUP(A3,HOP!A:C,3,0)</f>
        <v>2277435</v>
      </c>
      <c r="G3" s="4">
        <f t="shared" ref="G3:G23" si="0">D3-E3</f>
        <v>0</v>
      </c>
      <c r="H3" s="4" t="str">
        <f t="shared" ref="H3:H23" si="1">$H$1&amp;F3</f>
        <v>，2277435</v>
      </c>
      <c r="I3" s="4" t="str">
        <f>VLOOKUP(A3,HOP!A:T,20,0)</f>
        <v>直连</v>
      </c>
    </row>
    <row r="4" s="4" customFormat="1" spans="1:9">
      <c r="A4" s="4">
        <v>16669489742</v>
      </c>
      <c r="B4" s="5">
        <v>44504</v>
      </c>
      <c r="C4" s="5">
        <v>44505</v>
      </c>
      <c r="D4" s="4">
        <v>381</v>
      </c>
      <c r="E4" s="4" t="str">
        <f>VLOOKUP(A4,HOP!A:L,12,0)</f>
        <v>381.00</v>
      </c>
      <c r="F4" s="4" t="str">
        <f>VLOOKUP(A4,HOP!A:C,3,0)</f>
        <v>2283643</v>
      </c>
      <c r="G4" s="4">
        <f t="shared" si="0"/>
        <v>0</v>
      </c>
      <c r="H4" s="4" t="str">
        <f t="shared" si="1"/>
        <v>，2283643</v>
      </c>
      <c r="I4" s="4" t="str">
        <f>VLOOKUP(A4,HOP!A:T,20,0)</f>
        <v>直连</v>
      </c>
    </row>
    <row r="5" s="4" customFormat="1" spans="1:9">
      <c r="A5" s="4">
        <v>16695285492</v>
      </c>
      <c r="B5" s="5">
        <v>44504</v>
      </c>
      <c r="C5" s="5">
        <v>44505</v>
      </c>
      <c r="D5" s="4">
        <v>378</v>
      </c>
      <c r="E5" s="4" t="str">
        <f>VLOOKUP(A5,HOP!A:L,12,0)</f>
        <v>378.00</v>
      </c>
      <c r="F5" s="4" t="str">
        <f>VLOOKUP(A5,HOP!A:C,3,0)</f>
        <v>2285592</v>
      </c>
      <c r="G5" s="4">
        <f t="shared" si="0"/>
        <v>0</v>
      </c>
      <c r="H5" s="4" t="str">
        <f t="shared" si="1"/>
        <v>，2285592</v>
      </c>
      <c r="I5" s="4" t="str">
        <f>VLOOKUP(A5,HOP!A:T,20,0)</f>
        <v>直连</v>
      </c>
    </row>
    <row r="6" s="4" customFormat="1" spans="1:9">
      <c r="A6" s="4">
        <v>16708405664</v>
      </c>
      <c r="B6" s="5">
        <v>44504</v>
      </c>
      <c r="C6" s="5">
        <v>44505</v>
      </c>
      <c r="D6" s="4">
        <v>408</v>
      </c>
      <c r="E6" s="4" t="str">
        <f>VLOOKUP(A6,HOP!A:L,12,0)</f>
        <v>408.00</v>
      </c>
      <c r="F6" s="4" t="str">
        <f>VLOOKUP(A6,HOP!A:C,3,0)</f>
        <v>2286500</v>
      </c>
      <c r="G6" s="4">
        <f t="shared" si="0"/>
        <v>0</v>
      </c>
      <c r="H6" s="4" t="str">
        <f t="shared" si="1"/>
        <v>，2286500</v>
      </c>
      <c r="I6" s="4" t="str">
        <f>VLOOKUP(A6,HOP!A:T,20,0)</f>
        <v>直连</v>
      </c>
    </row>
    <row r="7" s="4" customFormat="1" spans="1:9">
      <c r="A7" s="4">
        <v>16709589462</v>
      </c>
      <c r="B7" s="5">
        <v>44504</v>
      </c>
      <c r="C7" s="5">
        <v>44505</v>
      </c>
      <c r="D7" s="4">
        <v>162</v>
      </c>
      <c r="E7" s="4" t="str">
        <f>VLOOKUP(A7,HOP!A:L,12,0)</f>
        <v>162.00</v>
      </c>
      <c r="F7" s="4" t="str">
        <f>VLOOKUP(A7,HOP!A:C,3,0)</f>
        <v>2286667</v>
      </c>
      <c r="G7" s="4">
        <f t="shared" si="0"/>
        <v>0</v>
      </c>
      <c r="H7" s="4" t="str">
        <f t="shared" si="1"/>
        <v>，2286667</v>
      </c>
      <c r="I7" s="4" t="str">
        <f>VLOOKUP(A7,HOP!A:T,20,0)</f>
        <v>直连</v>
      </c>
    </row>
    <row r="8" s="4" customFormat="1" spans="1:9">
      <c r="A8" s="4">
        <v>16721291174</v>
      </c>
      <c r="B8" s="5">
        <v>44501</v>
      </c>
      <c r="C8" s="5">
        <v>44505</v>
      </c>
      <c r="D8" s="4">
        <v>688</v>
      </c>
      <c r="E8" s="4" t="str">
        <f>VLOOKUP(A8,HOP!A:L,12,0)</f>
        <v>688.00</v>
      </c>
      <c r="F8" s="4" t="str">
        <f>VLOOKUP(A8,HOP!A:C,3,0)</f>
        <v>2287088</v>
      </c>
      <c r="G8" s="4">
        <f t="shared" si="0"/>
        <v>0</v>
      </c>
      <c r="H8" s="4" t="str">
        <f t="shared" si="1"/>
        <v>，2287088</v>
      </c>
      <c r="I8" s="4" t="str">
        <f>VLOOKUP(A8,HOP!A:T,20,0)</f>
        <v>直连</v>
      </c>
    </row>
    <row r="9" s="4" customFormat="1" spans="1:9">
      <c r="A9" s="4">
        <v>16736739266</v>
      </c>
      <c r="B9" s="5">
        <v>44504</v>
      </c>
      <c r="C9" s="5">
        <v>44505</v>
      </c>
      <c r="D9" s="4">
        <v>183</v>
      </c>
      <c r="E9" s="4" t="str">
        <f>VLOOKUP(A9,HOP!A:L,12,0)</f>
        <v>183.00</v>
      </c>
      <c r="F9" s="4" t="str">
        <f>VLOOKUP(A9,HOP!A:C,3,0)</f>
        <v>2288785</v>
      </c>
      <c r="G9" s="4">
        <f t="shared" si="0"/>
        <v>0</v>
      </c>
      <c r="H9" s="4" t="str">
        <f t="shared" si="1"/>
        <v>，2288785</v>
      </c>
      <c r="I9" s="4" t="str">
        <f>VLOOKUP(A9,HOP!A:T,20,0)</f>
        <v>直连</v>
      </c>
    </row>
    <row r="10" s="4" customFormat="1" hidden="1" spans="1:9">
      <c r="A10" s="4">
        <v>16737139918</v>
      </c>
      <c r="B10" s="5">
        <v>44504</v>
      </c>
      <c r="C10" s="5">
        <v>44505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16737490237</v>
      </c>
      <c r="B11" s="5">
        <v>44504</v>
      </c>
      <c r="C11" s="5">
        <v>44505</v>
      </c>
      <c r="D11" s="4">
        <v>172</v>
      </c>
      <c r="E11" s="4" t="str">
        <f>VLOOKUP(A11,HOP!A:L,12,0)</f>
        <v>172.00</v>
      </c>
      <c r="F11" s="4" t="str">
        <f>VLOOKUP(A11,HOP!A:C,3,0)</f>
        <v>2288938</v>
      </c>
      <c r="G11" s="4">
        <f t="shared" si="0"/>
        <v>0</v>
      </c>
      <c r="H11" s="4" t="str">
        <f t="shared" si="1"/>
        <v>，2288938</v>
      </c>
      <c r="I11" s="4" t="str">
        <f>VLOOKUP(A11,HOP!A:T,20,0)</f>
        <v>直连</v>
      </c>
    </row>
    <row r="12" s="4" customFormat="1" spans="1:9">
      <c r="A12" s="4">
        <v>16737866674</v>
      </c>
      <c r="B12" s="5">
        <v>44504</v>
      </c>
      <c r="C12" s="5">
        <v>44505</v>
      </c>
      <c r="D12" s="4">
        <v>123</v>
      </c>
      <c r="E12" s="4" t="str">
        <f>VLOOKUP(A12,HOP!A:L,12,0)</f>
        <v>123.00</v>
      </c>
      <c r="F12" s="4" t="str">
        <f>VLOOKUP(A12,HOP!A:C,3,0)</f>
        <v>2289049</v>
      </c>
      <c r="G12" s="4">
        <f t="shared" si="0"/>
        <v>0</v>
      </c>
      <c r="H12" s="4" t="str">
        <f t="shared" si="1"/>
        <v>，2289049</v>
      </c>
      <c r="I12" s="4" t="str">
        <f>VLOOKUP(A12,HOP!A:T,20,0)</f>
        <v>直连</v>
      </c>
    </row>
    <row r="13" s="4" customFormat="1" spans="1:9">
      <c r="A13" s="4">
        <v>16737920388</v>
      </c>
      <c r="B13" s="5">
        <v>44504</v>
      </c>
      <c r="C13" s="5">
        <v>44505</v>
      </c>
      <c r="D13" s="4">
        <v>215</v>
      </c>
      <c r="E13" s="4" t="str">
        <f>VLOOKUP(A13,HOP!A:L,12,0)</f>
        <v>215.00</v>
      </c>
      <c r="F13" s="4" t="str">
        <f>VLOOKUP(A13,HOP!A:C,3,0)</f>
        <v>2289055</v>
      </c>
      <c r="G13" s="4">
        <f t="shared" si="0"/>
        <v>0</v>
      </c>
      <c r="H13" s="4" t="str">
        <f t="shared" si="1"/>
        <v>，2289055</v>
      </c>
      <c r="I13" s="4" t="str">
        <f>VLOOKUP(A13,HOP!A:T,20,0)</f>
        <v>直连</v>
      </c>
    </row>
    <row r="14" s="4" customFormat="1" spans="1:9">
      <c r="A14" s="4">
        <v>16738314254</v>
      </c>
      <c r="B14" s="5">
        <v>44504</v>
      </c>
      <c r="C14" s="5">
        <v>44505</v>
      </c>
      <c r="D14" s="4">
        <v>648</v>
      </c>
      <c r="E14" s="4" t="str">
        <f>VLOOKUP(A14,HOP!A:L,12,0)</f>
        <v>648.00</v>
      </c>
      <c r="F14" s="4" t="str">
        <f>VLOOKUP(A14,HOP!A:C,3,0)</f>
        <v>2289143</v>
      </c>
      <c r="G14" s="4">
        <f t="shared" si="0"/>
        <v>0</v>
      </c>
      <c r="H14" s="4" t="str">
        <f t="shared" si="1"/>
        <v>，2289143</v>
      </c>
      <c r="I14" s="4" t="str">
        <f>VLOOKUP(A14,HOP!A:T,20,0)</f>
        <v>直连</v>
      </c>
    </row>
    <row r="15" s="4" customFormat="1" spans="1:9">
      <c r="A15" s="4">
        <v>16738423782</v>
      </c>
      <c r="B15" s="5">
        <v>44504</v>
      </c>
      <c r="C15" s="5">
        <v>44505</v>
      </c>
      <c r="D15" s="4">
        <v>736</v>
      </c>
      <c r="E15" s="4" t="str">
        <f>VLOOKUP(A15,HOP!A:L,12,0)</f>
        <v>736.00</v>
      </c>
      <c r="F15" s="4" t="str">
        <f>VLOOKUP(A15,HOP!A:C,3,0)</f>
        <v>2289169</v>
      </c>
      <c r="G15" s="4">
        <f t="shared" si="0"/>
        <v>0</v>
      </c>
      <c r="H15" s="4" t="str">
        <f t="shared" si="1"/>
        <v>，2289169</v>
      </c>
      <c r="I15" s="4" t="str">
        <f>VLOOKUP(A15,HOP!A:T,20,0)</f>
        <v>直连</v>
      </c>
    </row>
    <row r="16" s="4" customFormat="1" spans="1:9">
      <c r="A16" s="4">
        <v>16738968544</v>
      </c>
      <c r="B16" s="5">
        <v>44504</v>
      </c>
      <c r="C16" s="5">
        <v>44505</v>
      </c>
      <c r="D16" s="4">
        <v>246</v>
      </c>
      <c r="E16" s="4" t="str">
        <f>VLOOKUP(A16,HOP!A:L,12,0)</f>
        <v>246.00</v>
      </c>
      <c r="F16" s="4" t="str">
        <f>VLOOKUP(A16,HOP!A:C,3,0)</f>
        <v>2289303</v>
      </c>
      <c r="G16" s="4">
        <f t="shared" si="0"/>
        <v>0</v>
      </c>
      <c r="H16" s="4" t="str">
        <f t="shared" si="1"/>
        <v>，2289303</v>
      </c>
      <c r="I16" s="4" t="str">
        <f>VLOOKUP(A16,HOP!A:T,20,0)</f>
        <v>直连</v>
      </c>
    </row>
    <row r="17" s="4" customFormat="1" spans="1:9">
      <c r="A17" s="4">
        <v>16739156395</v>
      </c>
      <c r="B17" s="5">
        <v>44504</v>
      </c>
      <c r="C17" s="5">
        <v>44505</v>
      </c>
      <c r="D17" s="4">
        <v>170</v>
      </c>
      <c r="E17" s="4" t="str">
        <f>VLOOKUP(A17,HOP!A:L,12,0)</f>
        <v>170.00</v>
      </c>
      <c r="F17" s="4" t="str">
        <f>VLOOKUP(A17,HOP!A:C,3,0)</f>
        <v>2289357</v>
      </c>
      <c r="G17" s="4">
        <f t="shared" si="0"/>
        <v>0</v>
      </c>
      <c r="H17" s="4" t="str">
        <f t="shared" si="1"/>
        <v>，2289357</v>
      </c>
      <c r="I17" s="4" t="str">
        <f>VLOOKUP(A17,HOP!A:T,20,0)</f>
        <v>直连</v>
      </c>
    </row>
    <row r="18" s="4" customFormat="1" spans="1:9">
      <c r="A18" s="4">
        <v>16739316837</v>
      </c>
      <c r="B18" s="5">
        <v>44504</v>
      </c>
      <c r="C18" s="5">
        <v>44505</v>
      </c>
      <c r="D18" s="4">
        <v>736</v>
      </c>
      <c r="E18" s="4" t="str">
        <f>VLOOKUP(A18,HOP!A:L,12,0)</f>
        <v>736.00</v>
      </c>
      <c r="F18" s="4" t="str">
        <f>VLOOKUP(A18,HOP!A:C,3,0)</f>
        <v>2289403</v>
      </c>
      <c r="G18" s="4">
        <f t="shared" si="0"/>
        <v>0</v>
      </c>
      <c r="H18" s="4" t="str">
        <f t="shared" si="1"/>
        <v>，2289403</v>
      </c>
      <c r="I18" s="4" t="str">
        <f>VLOOKUP(A18,HOP!A:T,20,0)</f>
        <v>直连</v>
      </c>
    </row>
    <row r="19" s="4" customFormat="1" spans="1:9">
      <c r="A19" s="4">
        <v>16739438922</v>
      </c>
      <c r="B19" s="5">
        <v>44504</v>
      </c>
      <c r="C19" s="5">
        <v>44505</v>
      </c>
      <c r="D19" s="4">
        <v>736</v>
      </c>
      <c r="E19" s="4" t="str">
        <f>VLOOKUP(A19,HOP!A:L,12,0)</f>
        <v>736.00</v>
      </c>
      <c r="F19" s="4" t="str">
        <f>VLOOKUP(A19,HOP!A:C,3,0)</f>
        <v>2289445</v>
      </c>
      <c r="G19" s="4">
        <f t="shared" si="0"/>
        <v>0</v>
      </c>
      <c r="H19" s="4" t="str">
        <f t="shared" si="1"/>
        <v>，2289445</v>
      </c>
      <c r="I19" s="4" t="str">
        <f>VLOOKUP(A19,HOP!A:T,20,0)</f>
        <v>直连</v>
      </c>
    </row>
    <row r="20" s="4" customFormat="1" spans="1:9">
      <c r="A20" s="4">
        <v>16739583836</v>
      </c>
      <c r="B20" s="5">
        <v>44504</v>
      </c>
      <c r="C20" s="5">
        <v>44505</v>
      </c>
      <c r="D20" s="4">
        <v>736</v>
      </c>
      <c r="E20" s="4" t="str">
        <f>VLOOKUP(A20,HOP!A:L,12,0)</f>
        <v>736.00</v>
      </c>
      <c r="F20" s="4" t="str">
        <f>VLOOKUP(A20,HOP!A:C,3,0)</f>
        <v>2289490</v>
      </c>
      <c r="G20" s="4">
        <f t="shared" si="0"/>
        <v>0</v>
      </c>
      <c r="H20" s="4" t="str">
        <f t="shared" si="1"/>
        <v>，2289490</v>
      </c>
      <c r="I20" s="4" t="str">
        <f>VLOOKUP(A20,HOP!A:T,20,0)</f>
        <v>直连</v>
      </c>
    </row>
    <row r="21" s="4" customFormat="1" spans="1:9">
      <c r="A21" s="4">
        <v>16740039115</v>
      </c>
      <c r="B21" s="5">
        <v>44504</v>
      </c>
      <c r="C21" s="5">
        <v>44505</v>
      </c>
      <c r="D21" s="4">
        <v>181</v>
      </c>
      <c r="E21" s="4" t="str">
        <f>VLOOKUP(A21,HOP!A:L,12,0)</f>
        <v>181.00</v>
      </c>
      <c r="F21" s="4" t="str">
        <f>VLOOKUP(A21,HOP!A:C,3,0)</f>
        <v>2289604</v>
      </c>
      <c r="G21" s="4">
        <f t="shared" si="0"/>
        <v>0</v>
      </c>
      <c r="H21" s="4" t="str">
        <f t="shared" si="1"/>
        <v>，2289604</v>
      </c>
      <c r="I21" s="4" t="str">
        <f>VLOOKUP(A21,HOP!A:T,20,0)</f>
        <v>直连</v>
      </c>
    </row>
    <row r="22" s="4" customFormat="1" spans="1:9">
      <c r="A22" s="4">
        <v>16740206623</v>
      </c>
      <c r="B22" s="5">
        <v>44504</v>
      </c>
      <c r="C22" s="5">
        <v>44505</v>
      </c>
      <c r="D22" s="4">
        <v>76</v>
      </c>
      <c r="E22" s="4" t="str">
        <f>VLOOKUP(A22,HOP!A:L,12,0)</f>
        <v>76.00</v>
      </c>
      <c r="F22" s="4" t="str">
        <f>VLOOKUP(A22,HOP!A:C,3,0)</f>
        <v>2289654</v>
      </c>
      <c r="G22" s="4">
        <f t="shared" si="0"/>
        <v>0</v>
      </c>
      <c r="H22" s="4" t="str">
        <f t="shared" si="1"/>
        <v>，2289654</v>
      </c>
      <c r="I22" s="4" t="str">
        <f>VLOOKUP(A22,HOP!A:T,20,0)</f>
        <v>直连</v>
      </c>
    </row>
    <row r="23" s="4" customFormat="1" spans="1:9">
      <c r="A23" s="4">
        <v>16740273499</v>
      </c>
      <c r="B23" s="5">
        <v>44504</v>
      </c>
      <c r="C23" s="5">
        <v>44505</v>
      </c>
      <c r="D23" s="4">
        <v>120</v>
      </c>
      <c r="E23" s="4" t="str">
        <f>VLOOKUP(A23,HOP!A:L,12,0)</f>
        <v>120.00</v>
      </c>
      <c r="F23" s="4" t="str">
        <f>VLOOKUP(A23,HOP!A:C,3,0)</f>
        <v>2289680</v>
      </c>
      <c r="G23" s="4">
        <f t="shared" si="0"/>
        <v>0</v>
      </c>
      <c r="H23" s="4" t="str">
        <f t="shared" si="1"/>
        <v>，2289680</v>
      </c>
      <c r="I23" s="4" t="str">
        <f>VLOOKUP(A23,HOP!A:T,20,0)</f>
        <v>直连</v>
      </c>
    </row>
    <row r="25" spans="4:4">
      <c r="D25" s="4">
        <f>SUM(D2:D24)</f>
        <v>9597</v>
      </c>
    </row>
    <row r="30" spans="1:1">
      <c r="A30" s="4" t="s">
        <v>91</v>
      </c>
    </row>
    <row r="31" spans="1:1">
      <c r="A31" s="4" t="s">
        <v>92</v>
      </c>
    </row>
  </sheetData>
  <autoFilter ref="A1:X23">
    <filterColumn colId="3">
      <filters>
        <filter val="1290"/>
        <filter val="1212"/>
        <filter val="215"/>
        <filter val="120"/>
        <filter val="162"/>
        <filter val="123"/>
        <filter val="170"/>
        <filter val="172"/>
        <filter val="76"/>
        <filter val="736"/>
        <filter val="378"/>
        <filter val="181"/>
        <filter val="381"/>
        <filter val="183"/>
        <filter val="246"/>
        <filter val="408"/>
        <filter val="648"/>
        <filter val="6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</row>
    <row r="2" s="1" customFormat="1" spans="1:20">
      <c r="A2" s="3">
        <v>16540509462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</row>
    <row r="3" s="1" customFormat="1" spans="1:20">
      <c r="A3" s="3">
        <v>16547762122</v>
      </c>
      <c r="B3" s="1" t="s">
        <v>110</v>
      </c>
      <c r="C3" s="1" t="s">
        <v>126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127</v>
      </c>
      <c r="J3" s="1" t="s">
        <v>118</v>
      </c>
      <c r="K3" s="1" t="s">
        <v>127</v>
      </c>
      <c r="L3" s="1" t="s">
        <v>127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128</v>
      </c>
      <c r="R3" s="1" t="s">
        <v>123</v>
      </c>
      <c r="S3" s="1" t="s">
        <v>124</v>
      </c>
      <c r="T3" s="1" t="s">
        <v>125</v>
      </c>
    </row>
    <row r="4" s="1" customFormat="1" spans="1:20">
      <c r="A4" s="3">
        <v>16669489742</v>
      </c>
      <c r="B4" s="1" t="s">
        <v>129</v>
      </c>
      <c r="C4" s="1" t="s">
        <v>130</v>
      </c>
      <c r="D4" s="1" t="s">
        <v>131</v>
      </c>
      <c r="E4" s="1" t="s">
        <v>132</v>
      </c>
      <c r="F4" s="1" t="s">
        <v>133</v>
      </c>
      <c r="G4" s="1" t="s">
        <v>115</v>
      </c>
      <c r="H4" s="1" t="s">
        <v>116</v>
      </c>
      <c r="I4" s="1" t="s">
        <v>134</v>
      </c>
      <c r="J4" s="1" t="s">
        <v>118</v>
      </c>
      <c r="K4" s="1" t="s">
        <v>134</v>
      </c>
      <c r="L4" s="1" t="s">
        <v>134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135</v>
      </c>
      <c r="R4" s="1" t="s">
        <v>123</v>
      </c>
      <c r="S4" s="1" t="s">
        <v>124</v>
      </c>
      <c r="T4" s="1" t="s">
        <v>125</v>
      </c>
    </row>
    <row r="5" s="1" customFormat="1" spans="1:20">
      <c r="A5" s="3">
        <v>16695285492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133</v>
      </c>
      <c r="G5" s="1" t="s">
        <v>115</v>
      </c>
      <c r="H5" s="1" t="s">
        <v>116</v>
      </c>
      <c r="I5" s="1" t="s">
        <v>140</v>
      </c>
      <c r="J5" s="1" t="s">
        <v>118</v>
      </c>
      <c r="K5" s="1" t="s">
        <v>140</v>
      </c>
      <c r="L5" s="1" t="s">
        <v>140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141</v>
      </c>
      <c r="R5" s="1" t="s">
        <v>123</v>
      </c>
      <c r="S5" s="1" t="s">
        <v>124</v>
      </c>
      <c r="T5" s="1" t="s">
        <v>125</v>
      </c>
    </row>
    <row r="6" s="1" customFormat="1" spans="1:20">
      <c r="A6" s="3">
        <v>16708405664</v>
      </c>
      <c r="B6" s="1" t="s">
        <v>142</v>
      </c>
      <c r="C6" s="1" t="s">
        <v>143</v>
      </c>
      <c r="D6" s="1" t="s">
        <v>112</v>
      </c>
      <c r="E6" s="1" t="s">
        <v>144</v>
      </c>
      <c r="F6" s="1" t="s">
        <v>133</v>
      </c>
      <c r="G6" s="1" t="s">
        <v>115</v>
      </c>
      <c r="H6" s="1" t="s">
        <v>116</v>
      </c>
      <c r="I6" s="1" t="s">
        <v>145</v>
      </c>
      <c r="J6" s="1" t="s">
        <v>118</v>
      </c>
      <c r="K6" s="1" t="s">
        <v>145</v>
      </c>
      <c r="L6" s="1" t="s">
        <v>145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146</v>
      </c>
      <c r="R6" s="1" t="s">
        <v>123</v>
      </c>
      <c r="S6" s="1" t="s">
        <v>124</v>
      </c>
      <c r="T6" s="1" t="s">
        <v>125</v>
      </c>
    </row>
    <row r="7" s="1" customFormat="1" spans="1:20">
      <c r="A7" s="3">
        <v>16709589462</v>
      </c>
      <c r="B7" s="1" t="s">
        <v>142</v>
      </c>
      <c r="C7" s="1" t="s">
        <v>147</v>
      </c>
      <c r="D7" s="1" t="s">
        <v>148</v>
      </c>
      <c r="E7" s="1" t="s">
        <v>47</v>
      </c>
      <c r="F7" s="1" t="s">
        <v>133</v>
      </c>
      <c r="G7" s="1" t="s">
        <v>115</v>
      </c>
      <c r="H7" s="1" t="s">
        <v>116</v>
      </c>
      <c r="I7" s="1" t="s">
        <v>149</v>
      </c>
      <c r="J7" s="1" t="s">
        <v>118</v>
      </c>
      <c r="K7" s="1" t="s">
        <v>149</v>
      </c>
      <c r="L7" s="1" t="s">
        <v>149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150</v>
      </c>
      <c r="R7" s="1" t="s">
        <v>123</v>
      </c>
      <c r="S7" s="1" t="s">
        <v>124</v>
      </c>
      <c r="T7" s="1" t="s">
        <v>125</v>
      </c>
    </row>
    <row r="8" s="1" customFormat="1" spans="1:20">
      <c r="A8" s="3">
        <v>16721291174</v>
      </c>
      <c r="B8" s="1" t="s">
        <v>151</v>
      </c>
      <c r="C8" s="1" t="s">
        <v>152</v>
      </c>
      <c r="D8" s="1" t="s">
        <v>153</v>
      </c>
      <c r="E8" s="1" t="s">
        <v>51</v>
      </c>
      <c r="F8" s="1" t="s">
        <v>151</v>
      </c>
      <c r="G8" s="1" t="s">
        <v>115</v>
      </c>
      <c r="H8" s="1" t="s">
        <v>116</v>
      </c>
      <c r="I8" s="1" t="s">
        <v>154</v>
      </c>
      <c r="J8" s="1" t="s">
        <v>118</v>
      </c>
      <c r="K8" s="1" t="s">
        <v>154</v>
      </c>
      <c r="L8" s="1" t="s">
        <v>154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155</v>
      </c>
      <c r="R8" s="1" t="s">
        <v>123</v>
      </c>
      <c r="S8" s="1" t="s">
        <v>124</v>
      </c>
      <c r="T8" s="1" t="s">
        <v>125</v>
      </c>
    </row>
    <row r="9" s="1" customFormat="1" spans="1:20">
      <c r="A9" s="3">
        <v>16736739266</v>
      </c>
      <c r="B9" s="1" t="s">
        <v>156</v>
      </c>
      <c r="C9" s="1" t="s">
        <v>157</v>
      </c>
      <c r="D9" s="1" t="s">
        <v>158</v>
      </c>
      <c r="E9" s="1" t="s">
        <v>54</v>
      </c>
      <c r="F9" s="1" t="s">
        <v>133</v>
      </c>
      <c r="G9" s="1" t="s">
        <v>115</v>
      </c>
      <c r="H9" s="1" t="s">
        <v>116</v>
      </c>
      <c r="I9" s="1" t="s">
        <v>159</v>
      </c>
      <c r="J9" s="1" t="s">
        <v>118</v>
      </c>
      <c r="K9" s="1" t="s">
        <v>159</v>
      </c>
      <c r="L9" s="1" t="s">
        <v>159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160</v>
      </c>
      <c r="R9" s="1" t="s">
        <v>123</v>
      </c>
      <c r="S9" s="1" t="s">
        <v>124</v>
      </c>
      <c r="T9" s="1" t="s">
        <v>125</v>
      </c>
    </row>
    <row r="10" s="1" customFormat="1" spans="1:20">
      <c r="A10" s="3">
        <v>16737490237</v>
      </c>
      <c r="B10" s="1" t="s">
        <v>133</v>
      </c>
      <c r="C10" s="1" t="s">
        <v>161</v>
      </c>
      <c r="D10" s="1" t="s">
        <v>153</v>
      </c>
      <c r="E10" s="1" t="s">
        <v>59</v>
      </c>
      <c r="F10" s="1" t="s">
        <v>133</v>
      </c>
      <c r="G10" s="1" t="s">
        <v>115</v>
      </c>
      <c r="H10" s="1" t="s">
        <v>116</v>
      </c>
      <c r="I10" s="1" t="s">
        <v>162</v>
      </c>
      <c r="J10" s="1" t="s">
        <v>118</v>
      </c>
      <c r="K10" s="1" t="s">
        <v>162</v>
      </c>
      <c r="L10" s="1" t="s">
        <v>162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163</v>
      </c>
      <c r="R10" s="1" t="s">
        <v>123</v>
      </c>
      <c r="S10" s="1" t="s">
        <v>124</v>
      </c>
      <c r="T10" s="1" t="s">
        <v>125</v>
      </c>
    </row>
    <row r="11" s="1" customFormat="1" spans="1:20">
      <c r="A11" s="3">
        <v>16737866674</v>
      </c>
      <c r="B11" s="1" t="s">
        <v>133</v>
      </c>
      <c r="C11" s="1" t="s">
        <v>164</v>
      </c>
      <c r="D11" s="1" t="s">
        <v>165</v>
      </c>
      <c r="E11" s="1" t="s">
        <v>62</v>
      </c>
      <c r="F11" s="1" t="s">
        <v>133</v>
      </c>
      <c r="G11" s="1" t="s">
        <v>115</v>
      </c>
      <c r="H11" s="1" t="s">
        <v>116</v>
      </c>
      <c r="I11" s="1" t="s">
        <v>166</v>
      </c>
      <c r="J11" s="1" t="s">
        <v>118</v>
      </c>
      <c r="K11" s="1" t="s">
        <v>166</v>
      </c>
      <c r="L11" s="1" t="s">
        <v>166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167</v>
      </c>
      <c r="R11" s="1" t="s">
        <v>123</v>
      </c>
      <c r="S11" s="1" t="s">
        <v>124</v>
      </c>
      <c r="T11" s="1" t="s">
        <v>125</v>
      </c>
    </row>
    <row r="12" s="1" customFormat="1" spans="1:20">
      <c r="A12" s="3">
        <v>16737920388</v>
      </c>
      <c r="B12" s="1" t="s">
        <v>133</v>
      </c>
      <c r="C12" s="1" t="s">
        <v>168</v>
      </c>
      <c r="D12" s="1" t="s">
        <v>169</v>
      </c>
      <c r="E12" s="1" t="s">
        <v>66</v>
      </c>
      <c r="F12" s="1" t="s">
        <v>133</v>
      </c>
      <c r="G12" s="1" t="s">
        <v>115</v>
      </c>
      <c r="H12" s="1" t="s">
        <v>116</v>
      </c>
      <c r="I12" s="1" t="s">
        <v>170</v>
      </c>
      <c r="J12" s="1" t="s">
        <v>118</v>
      </c>
      <c r="K12" s="1" t="s">
        <v>170</v>
      </c>
      <c r="L12" s="1" t="s">
        <v>170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171</v>
      </c>
      <c r="R12" s="1" t="s">
        <v>123</v>
      </c>
      <c r="S12" s="1" t="s">
        <v>124</v>
      </c>
      <c r="T12" s="1" t="s">
        <v>125</v>
      </c>
    </row>
    <row r="13" s="1" customFormat="1" spans="1:20">
      <c r="A13" s="3">
        <v>16738314254</v>
      </c>
      <c r="B13" s="1" t="s">
        <v>133</v>
      </c>
      <c r="C13" s="1" t="s">
        <v>172</v>
      </c>
      <c r="D13" s="1" t="s">
        <v>173</v>
      </c>
      <c r="E13" s="1" t="s">
        <v>70</v>
      </c>
      <c r="F13" s="1" t="s">
        <v>133</v>
      </c>
      <c r="G13" s="1" t="s">
        <v>115</v>
      </c>
      <c r="H13" s="1" t="s">
        <v>116</v>
      </c>
      <c r="I13" s="1" t="s">
        <v>174</v>
      </c>
      <c r="J13" s="1" t="s">
        <v>118</v>
      </c>
      <c r="K13" s="1" t="s">
        <v>174</v>
      </c>
      <c r="L13" s="1" t="s">
        <v>174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175</v>
      </c>
      <c r="R13" s="1" t="s">
        <v>123</v>
      </c>
      <c r="S13" s="1" t="s">
        <v>124</v>
      </c>
      <c r="T13" s="1" t="s">
        <v>125</v>
      </c>
    </row>
    <row r="14" s="1" customFormat="1" spans="1:20">
      <c r="A14" s="3">
        <v>16738423782</v>
      </c>
      <c r="B14" s="1" t="s">
        <v>133</v>
      </c>
      <c r="C14" s="1" t="s">
        <v>176</v>
      </c>
      <c r="D14" s="1" t="s">
        <v>177</v>
      </c>
      <c r="E14" s="1" t="s">
        <v>73</v>
      </c>
      <c r="F14" s="1" t="s">
        <v>133</v>
      </c>
      <c r="G14" s="1" t="s">
        <v>115</v>
      </c>
      <c r="H14" s="1" t="s">
        <v>116</v>
      </c>
      <c r="I14" s="1" t="s">
        <v>178</v>
      </c>
      <c r="J14" s="1" t="s">
        <v>118</v>
      </c>
      <c r="K14" s="1" t="s">
        <v>178</v>
      </c>
      <c r="L14" s="1" t="s">
        <v>178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179</v>
      </c>
      <c r="R14" s="1" t="s">
        <v>123</v>
      </c>
      <c r="S14" s="1" t="s">
        <v>124</v>
      </c>
      <c r="T14" s="1" t="s">
        <v>125</v>
      </c>
    </row>
    <row r="15" s="1" customFormat="1" spans="1:20">
      <c r="A15" s="3">
        <v>16738968544</v>
      </c>
      <c r="B15" s="1" t="s">
        <v>133</v>
      </c>
      <c r="C15" s="1" t="s">
        <v>180</v>
      </c>
      <c r="D15" s="1" t="s">
        <v>181</v>
      </c>
      <c r="E15" s="1" t="s">
        <v>76</v>
      </c>
      <c r="F15" s="1" t="s">
        <v>133</v>
      </c>
      <c r="G15" s="1" t="s">
        <v>115</v>
      </c>
      <c r="H15" s="1" t="s">
        <v>116</v>
      </c>
      <c r="I15" s="1" t="s">
        <v>182</v>
      </c>
      <c r="J15" s="1" t="s">
        <v>118</v>
      </c>
      <c r="K15" s="1" t="s">
        <v>182</v>
      </c>
      <c r="L15" s="1" t="s">
        <v>182</v>
      </c>
      <c r="M15" s="1" t="s">
        <v>119</v>
      </c>
      <c r="N15" s="1" t="s">
        <v>119</v>
      </c>
      <c r="O15" s="1" t="s">
        <v>120</v>
      </c>
      <c r="P15" s="1" t="s">
        <v>121</v>
      </c>
      <c r="Q15" s="1" t="s">
        <v>183</v>
      </c>
      <c r="R15" s="1" t="s">
        <v>123</v>
      </c>
      <c r="S15" s="1" t="s">
        <v>124</v>
      </c>
      <c r="T15" s="1" t="s">
        <v>125</v>
      </c>
    </row>
    <row r="16" s="1" customFormat="1" spans="1:20">
      <c r="A16" s="3">
        <v>16739156395</v>
      </c>
      <c r="B16" s="1" t="s">
        <v>133</v>
      </c>
      <c r="C16" s="1" t="s">
        <v>184</v>
      </c>
      <c r="D16" s="1" t="s">
        <v>185</v>
      </c>
      <c r="E16" s="1" t="s">
        <v>79</v>
      </c>
      <c r="F16" s="1" t="s">
        <v>133</v>
      </c>
      <c r="G16" s="1" t="s">
        <v>115</v>
      </c>
      <c r="H16" s="1" t="s">
        <v>116</v>
      </c>
      <c r="I16" s="1" t="s">
        <v>186</v>
      </c>
      <c r="J16" s="1" t="s">
        <v>118</v>
      </c>
      <c r="K16" s="1" t="s">
        <v>186</v>
      </c>
      <c r="L16" s="1" t="s">
        <v>186</v>
      </c>
      <c r="M16" s="1" t="s">
        <v>119</v>
      </c>
      <c r="N16" s="1" t="s">
        <v>119</v>
      </c>
      <c r="O16" s="1" t="s">
        <v>120</v>
      </c>
      <c r="P16" s="1" t="s">
        <v>121</v>
      </c>
      <c r="Q16" s="1" t="s">
        <v>187</v>
      </c>
      <c r="R16" s="1" t="s">
        <v>123</v>
      </c>
      <c r="S16" s="1" t="s">
        <v>124</v>
      </c>
      <c r="T16" s="1" t="s">
        <v>125</v>
      </c>
    </row>
    <row r="17" s="1" customFormat="1" spans="1:20">
      <c r="A17" s="3">
        <v>16739316837</v>
      </c>
      <c r="B17" s="1" t="s">
        <v>133</v>
      </c>
      <c r="C17" s="1" t="s">
        <v>188</v>
      </c>
      <c r="D17" s="1" t="s">
        <v>177</v>
      </c>
      <c r="E17" s="1" t="s">
        <v>80</v>
      </c>
      <c r="F17" s="1" t="s">
        <v>133</v>
      </c>
      <c r="G17" s="1" t="s">
        <v>115</v>
      </c>
      <c r="H17" s="1" t="s">
        <v>116</v>
      </c>
      <c r="I17" s="1" t="s">
        <v>178</v>
      </c>
      <c r="J17" s="1" t="s">
        <v>118</v>
      </c>
      <c r="K17" s="1" t="s">
        <v>178</v>
      </c>
      <c r="L17" s="1" t="s">
        <v>178</v>
      </c>
      <c r="M17" s="1" t="s">
        <v>119</v>
      </c>
      <c r="N17" s="1" t="s">
        <v>119</v>
      </c>
      <c r="O17" s="1" t="s">
        <v>120</v>
      </c>
      <c r="P17" s="1" t="s">
        <v>121</v>
      </c>
      <c r="Q17" s="1" t="s">
        <v>189</v>
      </c>
      <c r="R17" s="1" t="s">
        <v>123</v>
      </c>
      <c r="S17" s="1" t="s">
        <v>124</v>
      </c>
      <c r="T17" s="1" t="s">
        <v>125</v>
      </c>
    </row>
    <row r="18" s="1" customFormat="1" spans="1:20">
      <c r="A18" s="3">
        <v>16739438922</v>
      </c>
      <c r="B18" s="1" t="s">
        <v>133</v>
      </c>
      <c r="C18" s="1" t="s">
        <v>190</v>
      </c>
      <c r="D18" s="1" t="s">
        <v>177</v>
      </c>
      <c r="E18" s="1" t="s">
        <v>81</v>
      </c>
      <c r="F18" s="1" t="s">
        <v>133</v>
      </c>
      <c r="G18" s="1" t="s">
        <v>115</v>
      </c>
      <c r="H18" s="1" t="s">
        <v>116</v>
      </c>
      <c r="I18" s="1" t="s">
        <v>178</v>
      </c>
      <c r="J18" s="1" t="s">
        <v>118</v>
      </c>
      <c r="K18" s="1" t="s">
        <v>178</v>
      </c>
      <c r="L18" s="1" t="s">
        <v>178</v>
      </c>
      <c r="M18" s="1" t="s">
        <v>119</v>
      </c>
      <c r="N18" s="1" t="s">
        <v>119</v>
      </c>
      <c r="O18" s="1" t="s">
        <v>120</v>
      </c>
      <c r="P18" s="1" t="s">
        <v>121</v>
      </c>
      <c r="Q18" s="1" t="s">
        <v>191</v>
      </c>
      <c r="R18" s="1" t="s">
        <v>123</v>
      </c>
      <c r="S18" s="1" t="s">
        <v>124</v>
      </c>
      <c r="T18" s="1" t="s">
        <v>125</v>
      </c>
    </row>
    <row r="19" s="1" customFormat="1" spans="1:20">
      <c r="A19" s="3">
        <v>16739583836</v>
      </c>
      <c r="B19" s="1" t="s">
        <v>133</v>
      </c>
      <c r="C19" s="1" t="s">
        <v>192</v>
      </c>
      <c r="D19" s="1" t="s">
        <v>177</v>
      </c>
      <c r="E19" s="1" t="s">
        <v>82</v>
      </c>
      <c r="F19" s="1" t="s">
        <v>133</v>
      </c>
      <c r="G19" s="1" t="s">
        <v>115</v>
      </c>
      <c r="H19" s="1" t="s">
        <v>116</v>
      </c>
      <c r="I19" s="1" t="s">
        <v>178</v>
      </c>
      <c r="J19" s="1" t="s">
        <v>118</v>
      </c>
      <c r="K19" s="1" t="s">
        <v>178</v>
      </c>
      <c r="L19" s="1" t="s">
        <v>178</v>
      </c>
      <c r="M19" s="1" t="s">
        <v>119</v>
      </c>
      <c r="N19" s="1" t="s">
        <v>119</v>
      </c>
      <c r="O19" s="1" t="s">
        <v>120</v>
      </c>
      <c r="P19" s="1" t="s">
        <v>121</v>
      </c>
      <c r="Q19" s="1" t="s">
        <v>193</v>
      </c>
      <c r="R19" s="1" t="s">
        <v>123</v>
      </c>
      <c r="S19" s="1" t="s">
        <v>124</v>
      </c>
      <c r="T19" s="1" t="s">
        <v>125</v>
      </c>
    </row>
    <row r="20" s="1" customFormat="1" spans="1:20">
      <c r="A20" s="3">
        <v>16740039115</v>
      </c>
      <c r="B20" s="1" t="s">
        <v>133</v>
      </c>
      <c r="C20" s="1" t="s">
        <v>194</v>
      </c>
      <c r="D20" s="1" t="s">
        <v>158</v>
      </c>
      <c r="E20" s="1" t="s">
        <v>83</v>
      </c>
      <c r="F20" s="1" t="s">
        <v>133</v>
      </c>
      <c r="G20" s="1" t="s">
        <v>115</v>
      </c>
      <c r="H20" s="1" t="s">
        <v>116</v>
      </c>
      <c r="I20" s="1" t="s">
        <v>195</v>
      </c>
      <c r="J20" s="1" t="s">
        <v>118</v>
      </c>
      <c r="K20" s="1" t="s">
        <v>195</v>
      </c>
      <c r="L20" s="1" t="s">
        <v>195</v>
      </c>
      <c r="M20" s="1" t="s">
        <v>119</v>
      </c>
      <c r="N20" s="1" t="s">
        <v>119</v>
      </c>
      <c r="O20" s="1" t="s">
        <v>120</v>
      </c>
      <c r="P20" s="1" t="s">
        <v>121</v>
      </c>
      <c r="Q20" s="1" t="s">
        <v>196</v>
      </c>
      <c r="R20" s="1" t="s">
        <v>123</v>
      </c>
      <c r="S20" s="1" t="s">
        <v>124</v>
      </c>
      <c r="T20" s="1" t="s">
        <v>125</v>
      </c>
    </row>
    <row r="21" s="1" customFormat="1" spans="1:20">
      <c r="A21" s="3">
        <v>16740206623</v>
      </c>
      <c r="B21" s="1" t="s">
        <v>133</v>
      </c>
      <c r="C21" s="1" t="s">
        <v>197</v>
      </c>
      <c r="D21" s="1" t="s">
        <v>198</v>
      </c>
      <c r="E21" s="1" t="s">
        <v>86</v>
      </c>
      <c r="F21" s="1" t="s">
        <v>133</v>
      </c>
      <c r="G21" s="1" t="s">
        <v>115</v>
      </c>
      <c r="H21" s="1" t="s">
        <v>116</v>
      </c>
      <c r="I21" s="1" t="s">
        <v>199</v>
      </c>
      <c r="J21" s="1" t="s">
        <v>118</v>
      </c>
      <c r="K21" s="1" t="s">
        <v>199</v>
      </c>
      <c r="L21" s="1" t="s">
        <v>199</v>
      </c>
      <c r="M21" s="1" t="s">
        <v>119</v>
      </c>
      <c r="N21" s="1" t="s">
        <v>119</v>
      </c>
      <c r="O21" s="1" t="s">
        <v>120</v>
      </c>
      <c r="P21" s="1" t="s">
        <v>121</v>
      </c>
      <c r="Q21" s="1" t="s">
        <v>200</v>
      </c>
      <c r="R21" s="1" t="s">
        <v>123</v>
      </c>
      <c r="S21" s="1" t="s">
        <v>124</v>
      </c>
      <c r="T21" s="1" t="s">
        <v>125</v>
      </c>
    </row>
    <row r="22" s="1" customFormat="1" spans="1:20">
      <c r="A22" s="3">
        <v>16740273499</v>
      </c>
      <c r="B22" s="1" t="s">
        <v>133</v>
      </c>
      <c r="C22" s="1" t="s">
        <v>201</v>
      </c>
      <c r="D22" s="1" t="s">
        <v>202</v>
      </c>
      <c r="E22" s="1" t="s">
        <v>89</v>
      </c>
      <c r="F22" s="1" t="s">
        <v>133</v>
      </c>
      <c r="G22" s="1" t="s">
        <v>115</v>
      </c>
      <c r="H22" s="1" t="s">
        <v>116</v>
      </c>
      <c r="I22" s="1" t="s">
        <v>203</v>
      </c>
      <c r="J22" s="1" t="s">
        <v>118</v>
      </c>
      <c r="K22" s="1" t="s">
        <v>203</v>
      </c>
      <c r="L22" s="1" t="s">
        <v>203</v>
      </c>
      <c r="M22" s="1" t="s">
        <v>119</v>
      </c>
      <c r="N22" s="1" t="s">
        <v>119</v>
      </c>
      <c r="O22" s="1" t="s">
        <v>120</v>
      </c>
      <c r="P22" s="1" t="s">
        <v>121</v>
      </c>
      <c r="Q22" s="1" t="s">
        <v>204</v>
      </c>
      <c r="R22" s="1" t="s">
        <v>123</v>
      </c>
      <c r="S22" s="1" t="s">
        <v>124</v>
      </c>
      <c r="T22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2021-11-20T02:39:22Z</dcterms:created>
  <dcterms:modified xsi:type="dcterms:W3CDTF">2021-11-20T02:43:37Z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B8D9C3949E2445769404038210359EB9</vt:lpwstr>
  </property>
  <property fmtid="{D5CDD505-2E9C-101B-9397-08002B2CF9AE}" pid="3" name="KSOProductBuildVer">
    <vt:lpwstr>2052-11.1.0.11045</vt:lpwstr>
  </property>
</Properties>
</file>