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44525"/>
</workbook>
</file>

<file path=xl/sharedStrings.xml><?xml version="1.0" encoding="utf-8"?>
<sst xmlns="http://schemas.openxmlformats.org/spreadsheetml/2006/main" count="758" uniqueCount="231">
  <si>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</si>
  <si>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</si>
  <si>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</si>
  <si>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</si>
  <si>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</si>
  <si>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</si>
  <si>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</si>
  <si>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</si>
  <si>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</si>
  <si>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</si>
  <si>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</si>
  <si>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</si>
  <si>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</si>
  <si>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</si>
  <si>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</si>
  <si>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</si>
  <si>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</si>
  <si>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</si>
  <si>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</si>
  <si>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</si>
  <si>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</si>
  <si>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</si>
  <si>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</si>
  <si>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</si>
  <si>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</si>
  <si>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</si>
  <si>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</si>
  <si>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[长沙]长沙会展诺富特酒店(78982378)</t>
  </si>
  <si>
    <t>高级套房&lt;双人入住&gt;&lt;内宾&gt;&lt;预付&gt;&lt;双早&gt;</t>
  </si>
  <si>
    <t>CNY</t>
  </si>
  <si>
    <t>寻慧</t>
  </si>
  <si>
    <t>CA11323211120CNY</t>
  </si>
  <si>
    <t>未提现</t>
  </si>
  <si>
    <t>携程开票</t>
  </si>
  <si>
    <t>[和平]和平热龙温泉度假村(71638387)</t>
  </si>
  <si>
    <t>水上一房一厅别墅&lt;特惠专享&gt;&lt;双人入住&gt;&lt;双早&gt;</t>
  </si>
  <si>
    <t>潘德恩</t>
  </si>
  <si>
    <t>[佛山]佛山南海嘉逸酒店(60984982)</t>
  </si>
  <si>
    <t>雅致大床房&lt;双人入住&gt;&lt;内宾&gt;&lt;预付&gt;&lt;双早&gt;</t>
  </si>
  <si>
    <t>易同燕</t>
  </si>
  <si>
    <t>Acknowledged</t>
  </si>
  <si>
    <t>[宁阳]7天连锁酒店(宁阳亿丰时代广场店)(71450433)</t>
  </si>
  <si>
    <t>精选双床房&lt;双人入住&gt;&lt;内宾&gt;&lt;预付&gt;&lt;无早&gt;</t>
  </si>
  <si>
    <t>王张栋</t>
  </si>
  <si>
    <t>[佛山]佛山罗浮宫索菲特酒店(51598598)</t>
  </si>
  <si>
    <t>豪华现代风格双床房&lt;双人入住&gt;&lt;内宾&gt;&lt;预付&gt;&lt;双早&gt;</t>
  </si>
  <si>
    <t>李俊</t>
  </si>
  <si>
    <t>[丽水]丽水万盛国际丽呈酒店(78933401)</t>
  </si>
  <si>
    <t>商务双床房&lt;双人入住&gt;&lt;内宾&gt;&lt;预付&gt;&lt;无早&gt;</t>
  </si>
  <si>
    <t>徐海乔</t>
  </si>
  <si>
    <t>取消</t>
  </si>
  <si>
    <t>[佛山]百盛达丽呈睿轩佛山千灯湖公园酒店(60985018)</t>
  </si>
  <si>
    <t>精选公寓大床房&lt;双人入住&gt;&lt;内宾&gt;&lt;预付&gt;&lt;双早&gt;</t>
  </si>
  <si>
    <t>魏治坤</t>
  </si>
  <si>
    <t>[吉安]吉安庐陵东方宾馆(71450971)</t>
  </si>
  <si>
    <t>豪华大床房&lt;双人入住&gt;&lt;内宾&gt;&lt;预付&gt;&lt;双早&gt;</t>
  </si>
  <si>
    <t>林舒</t>
  </si>
  <si>
    <t>[盐城]兰欧酒店(盐城大丰永泰店)(69081079)</t>
  </si>
  <si>
    <t>兰欧高级双床房&lt;双人入住&gt;&lt;内宾&gt;&lt;预付&gt;&lt;双早&gt;</t>
  </si>
  <si>
    <t>刘进春</t>
  </si>
  <si>
    <t>标准双人房&lt;特惠专享&gt;&lt;双人入住&gt;&lt;双早&gt;</t>
  </si>
  <si>
    <t>陈晨曦</t>
  </si>
  <si>
    <t>[上海]锦江之星(上海漕河泾星中路地铁站店)(66072634)</t>
  </si>
  <si>
    <t>标准房A&lt;双人入住&gt;&lt;内宾&gt;&lt;预付&gt;&lt;无早&gt;</t>
  </si>
  <si>
    <t>李玉侠</t>
  </si>
  <si>
    <t>[景德镇]格林豪泰快捷酒店(景德镇曙光路古玩市场店)(75057027)</t>
  </si>
  <si>
    <t>大床房&lt;双人入住&gt;&lt;内宾&gt;&lt;预付&gt;&lt;无早&gt;</t>
  </si>
  <si>
    <t>魏元</t>
  </si>
  <si>
    <t>汪汪</t>
  </si>
  <si>
    <t>余建明</t>
  </si>
  <si>
    <t>[苏州]布丁酒店(苏州大学十全街网师园三元坊地铁站店)(73247037)</t>
  </si>
  <si>
    <t>大床房A&lt;双人入住&gt;&lt;内宾&gt;&lt;预付&gt;&lt;无早&gt;</t>
  </si>
  <si>
    <t>郑诗伟</t>
  </si>
  <si>
    <t>[沈阳]沈阳富力万达文华酒店(60984594)</t>
  </si>
  <si>
    <t>豪华大床房&lt;双人入住&gt;&lt;内宾&gt;&lt;预付&gt;&lt;无早&gt;</t>
  </si>
  <si>
    <t>李萍</t>
  </si>
  <si>
    <t>[天津]丽呈睿轩天津鼓楼大悦城酒店(79026054)</t>
  </si>
  <si>
    <t>标准大床房&lt;双人入住&gt;&lt;内宾&gt;&lt;预付&gt;&lt;无早&gt;</t>
  </si>
  <si>
    <t>张强</t>
  </si>
  <si>
    <t>[重庆]重庆瀚云丽呈高空江景酒店(78981519)</t>
  </si>
  <si>
    <t>豪华江景大床房&lt;双人入住&gt;&lt;内宾&gt;&lt;预付&gt;&lt;无早&gt;</t>
  </si>
  <si>
    <t>张清</t>
  </si>
  <si>
    <t>[安顺]安顺豪生温泉度假酒店(80625373)</t>
  </si>
  <si>
    <t>轻奢大床房&lt;双人入住&gt;&lt;中宾&gt;&lt;日历房套餐高价值&gt;&lt;双早&gt;&lt;新酒店礼盒&gt;</t>
  </si>
  <si>
    <t>林先涛</t>
  </si>
  <si>
    <t>[钦州]城市便捷酒店(钦州汽车南站店)(72816319)</t>
  </si>
  <si>
    <t>特惠大床房&lt;双人入住&gt;&lt;内宾&gt;&lt;预付&gt;&lt;无早&gt;</t>
  </si>
  <si>
    <t>张耿瑝</t>
  </si>
  <si>
    <t>[锦州]锦江之星(锦州云飞桥店)(60986803)</t>
  </si>
  <si>
    <t>商务房A&lt;双人入住&gt;&lt;内宾&gt;&lt;预付&gt;&lt;无早&gt;</t>
  </si>
  <si>
    <t>付国,段佳辰</t>
  </si>
  <si>
    <t>标准房B&lt;双人入住&gt;&lt;内宾&gt;&lt;预付&gt;&lt;无早&gt;</t>
  </si>
  <si>
    <t>吴飞</t>
  </si>
  <si>
    <t>商务房B&lt;双人入住&gt;&lt;内宾&gt;&lt;预付&gt;&lt;无早&gt;</t>
  </si>
  <si>
    <t>杨月圆</t>
  </si>
  <si>
    <t>[梅州]梅州麓湖山酒店(62500328)</t>
  </si>
  <si>
    <t>公寓特惠双床房&lt;无早&gt;&lt;特惠专享&gt;&lt;双床&gt;</t>
  </si>
  <si>
    <t>刘碧程</t>
  </si>
  <si>
    <t>[上海]上海虹桥商务区凯悦嘉轩酒店(51623269)</t>
  </si>
  <si>
    <t>凯悦嘉轩双床房&lt;双人入住&gt;&lt;内宾&gt;&lt;预付&gt;&lt;双早&gt;</t>
  </si>
  <si>
    <t>何秀丽</t>
  </si>
  <si>
    <t>[福州]锦江之星风尚(福州宜家鼓山店)(65976734)</t>
  </si>
  <si>
    <t>孙建成</t>
  </si>
  <si>
    <t>姚德权</t>
  </si>
  <si>
    <t>行政大床房&lt;双人入住&gt;&lt;中宾&gt;&lt;日历房套餐高价值&gt;&lt;双早&gt;&lt;新酒店礼盒&gt;</t>
  </si>
  <si>
    <t>付健</t>
  </si>
  <si>
    <t>[长沙]丽呈睿轩长沙南门口步行街酒店(78926946)</t>
  </si>
  <si>
    <t>竹·雅致大床房&lt;双人入住&gt;&lt;内宾&gt;&lt;预付&gt;&lt;无早&gt;</t>
  </si>
  <si>
    <t>欧阳群</t>
  </si>
  <si>
    <t>退单</t>
  </si>
  <si>
    <t>,</t>
  </si>
  <si>
    <t>202111161548530021</t>
  </si>
  <si>
    <t>202111162009080022</t>
  </si>
  <si>
    <t>录错渠道 携程汇登国内</t>
  </si>
  <si>
    <t>202111162131200022</t>
  </si>
  <si>
    <t>A211120105830481</t>
  </si>
  <si>
    <t>A211120105911481</t>
  </si>
  <si>
    <t>A211120105953481</t>
  </si>
  <si>
    <t>房集：i211120105521 373.15元</t>
  </si>
  <si>
    <t>房集：i211120105706 769.25元 录错渠道到汇登国内</t>
  </si>
  <si>
    <t>CNY / HKD 当前参考汇率: 1.219028394</t>
  </si>
  <si>
    <t>总计： 7509.04 CNY/
9153.73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</si>
  <si>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</si>
  <si>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</si>
  <si>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</si>
  <si>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</si>
  <si>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</si>
  <si>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</si>
  <si>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</si>
  <si>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</si>
  <si>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</si>
  <si>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</si>
  <si>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</si>
  <si>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</si>
  <si>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</si>
  <si>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</si>
  <si>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</si>
  <si>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</si>
  <si>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</si>
  <si>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2021-11-11</t>
  </si>
  <si>
    <t>2297120</t>
  </si>
  <si>
    <t>长沙会展诺富特酒店</t>
  </si>
  <si>
    <t>2021-11-16</t>
  </si>
  <si>
    <t>2021-11-17</t>
  </si>
  <si>
    <t>退房日月结</t>
  </si>
  <si>
    <t>428.18</t>
  </si>
  <si>
    <t>RMB</t>
  </si>
  <si>
    <t>0</t>
  </si>
  <si>
    <t>0.00</t>
  </si>
  <si>
    <t>携程汇智国内直连</t>
  </si>
  <si>
    <t>2021-11-11 20:48:36</t>
  </si>
  <si>
    <t>否</t>
  </si>
  <si>
    <t>汇智国际旅游发展有限公司</t>
  </si>
  <si>
    <t>直连</t>
  </si>
  <si>
    <t>2021-11-12</t>
  </si>
  <si>
    <t>2298235</t>
  </si>
  <si>
    <t>和平热龙温泉度假村</t>
  </si>
  <si>
    <t>780.00</t>
  </si>
  <si>
    <t>2021-11-12 21:20:09</t>
  </si>
  <si>
    <t>直采</t>
  </si>
  <si>
    <t>2021-11-13</t>
  </si>
  <si>
    <t>2298686</t>
  </si>
  <si>
    <t>佛山南海嘉逸酒店</t>
  </si>
  <si>
    <t>2021-11-15</t>
  </si>
  <si>
    <t>652.84</t>
  </si>
  <si>
    <t>2021-11-13 14:10:13</t>
  </si>
  <si>
    <t>2299733</t>
  </si>
  <si>
    <t>7天连锁酒店（宁阳亿丰时代广场店）</t>
  </si>
  <si>
    <t>215.10</t>
  </si>
  <si>
    <t>2021-11-15 14:01:40</t>
  </si>
  <si>
    <t>2300033</t>
  </si>
  <si>
    <t>百盛达丽呈睿轩佛山千灯湖公园酒店</t>
  </si>
  <si>
    <t>326.98</t>
  </si>
  <si>
    <t>2021-11-15 21:21:42</t>
  </si>
  <si>
    <t>2300202</t>
  </si>
  <si>
    <t>吉安庐陵东方宾馆</t>
  </si>
  <si>
    <t>531.40</t>
  </si>
  <si>
    <t>2021-11-16 08:11:47</t>
  </si>
  <si>
    <t>2300228</t>
  </si>
  <si>
    <t>兰欧酒店(盐城大丰永泰店)</t>
  </si>
  <si>
    <t>210.57</t>
  </si>
  <si>
    <t>2021-11-16 09:17:48</t>
  </si>
  <si>
    <t>2300249</t>
  </si>
  <si>
    <t>锦江之星(上海漕河泾星中路地铁站店)</t>
  </si>
  <si>
    <t>258.20</t>
  </si>
  <si>
    <t>2021-11-16 10:15:00</t>
  </si>
  <si>
    <t>2300267</t>
  </si>
  <si>
    <t>格林豪泰快捷酒店（景德镇珠山曙光路古玩市场店）</t>
  </si>
  <si>
    <t>102.50</t>
  </si>
  <si>
    <t>2021-11-16 10:39:16</t>
  </si>
  <si>
    <t>2300270</t>
  </si>
  <si>
    <t>2021-11-16 10:48:08</t>
  </si>
  <si>
    <t>2300301</t>
  </si>
  <si>
    <t>布丁酒店(苏州大学十全街网师园三元坊地铁站店)</t>
  </si>
  <si>
    <t>73.78</t>
  </si>
  <si>
    <t>2021-11-16 11:41:51</t>
  </si>
  <si>
    <t>2300395</t>
  </si>
  <si>
    <t>沈阳富力万达文华酒店</t>
  </si>
  <si>
    <t>592.27</t>
  </si>
  <si>
    <t>2021-11-16 13:26:56</t>
  </si>
  <si>
    <t>2300444</t>
  </si>
  <si>
    <t>丽呈睿轩天津大悦城酒店</t>
  </si>
  <si>
    <t>149.65</t>
  </si>
  <si>
    <t>2021-11-16 14:19:01</t>
  </si>
  <si>
    <t>2300537</t>
  </si>
  <si>
    <t>城市便捷酒店(钦州汽车南站店)</t>
  </si>
  <si>
    <t>148.31</t>
  </si>
  <si>
    <t>2021-11-16 16:00:28</t>
  </si>
  <si>
    <t>2300570</t>
  </si>
  <si>
    <t>锦江之星(锦州云飞桥店)</t>
  </si>
  <si>
    <t>343.60</t>
  </si>
  <si>
    <t>2021-11-16 16:32:44</t>
  </si>
  <si>
    <t>2300572</t>
  </si>
  <si>
    <t>163.97</t>
  </si>
  <si>
    <t>2021-11-16 16:35:04</t>
  </si>
  <si>
    <t>2300595</t>
  </si>
  <si>
    <t>155.29</t>
  </si>
  <si>
    <t>2021-11-16 16:54:55</t>
  </si>
  <si>
    <t>2300618</t>
  </si>
  <si>
    <t>梅州麓湖山酒店</t>
  </si>
  <si>
    <t>260.16</t>
  </si>
  <si>
    <t>2021-11-16 17:09:27</t>
  </si>
  <si>
    <t>Saas酒店</t>
  </si>
  <si>
    <t>2300781</t>
  </si>
  <si>
    <t>上海虹桥商务区凯悦嘉轩酒店</t>
  </si>
  <si>
    <t>666.52</t>
  </si>
  <si>
    <t>2021-11-16 19:23:16</t>
  </si>
  <si>
    <t>2300835</t>
  </si>
  <si>
    <t>锦江之星风尚(福州宜家鼓山店)</t>
  </si>
  <si>
    <t>204.82</t>
  </si>
  <si>
    <t>2021-11-16 20:00:27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</si>
</sst>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16775714320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44516</v>
      </c>
      <c r="G2" s="5">
        <v>44517</v>
      </c>
      <c r="H2" s="4">
        <v>1</v>
      </c>
      <c r="I2" s="4">
        <v>1</v>
      </c>
      <c r="J2" s="4">
        <v>1</v>
      </c>
      <c r="K2" s="4" t="s">
        <v>29</v>
      </c>
      <c r="L2" s="4">
        <v>428.18</v>
      </c>
      <c r="M2" s="4">
        <v>428.18</v>
      </c>
      <c r="N2" s="4" t="s">
        <v>30</v>
      </c>
      <c r="O2" s="4" t="s">
        <v>31</v>
      </c>
      <c r="P2" s="4" t="s">
        <v>32</v>
      </c>
      <c r="Q2" s="4">
        <v>0</v>
      </c>
      <c r="R2" s="6">
        <v>44511</v>
      </c>
      <c r="S2" s="5">
        <v>44520</v>
      </c>
      <c r="T2" s="4" t="s">
        <v>33</v>
      </c>
      <c r="U2" s="4">
        <v>428.18</v>
      </c>
      <c r="V2" s="4">
        <v>0</v>
      </c>
      <c r="W2" s="4">
        <v>0</v>
      </c>
      <c r="X2" s="4">
        <v>2297120</v>
      </c>
      <c r="Y2" s="4">
        <v>2111160506</v>
      </c>
    </row>
    <row r="3" s="4" customFormat="1" spans="1:23">
      <c r="A3" s="4">
        <v>16783619594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44516</v>
      </c>
      <c r="G3" s="5">
        <v>44517</v>
      </c>
      <c r="H3" s="4">
        <v>1</v>
      </c>
      <c r="I3" s="4">
        <v>1</v>
      </c>
      <c r="J3" s="4">
        <v>1</v>
      </c>
      <c r="K3" s="4" t="s">
        <v>29</v>
      </c>
      <c r="L3" s="4">
        <v>780</v>
      </c>
      <c r="M3" s="4">
        <v>780</v>
      </c>
      <c r="N3" s="4" t="s">
        <v>36</v>
      </c>
      <c r="O3" s="4" t="s">
        <v>31</v>
      </c>
      <c r="P3" s="4" t="s">
        <v>32</v>
      </c>
      <c r="Q3" s="4">
        <v>0</v>
      </c>
      <c r="R3" s="6">
        <v>44512</v>
      </c>
      <c r="S3" s="5">
        <v>44520</v>
      </c>
      <c r="T3" s="4" t="s">
        <v>33</v>
      </c>
      <c r="U3" s="4">
        <v>780</v>
      </c>
      <c r="V3" s="4">
        <v>0</v>
      </c>
      <c r="W3" s="4">
        <v>0</v>
      </c>
    </row>
    <row r="4" s="4" customFormat="1" spans="1:25">
      <c r="A4" s="4">
        <v>16786469323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44515</v>
      </c>
      <c r="G4" s="5">
        <v>44517</v>
      </c>
      <c r="H4" s="4">
        <v>1</v>
      </c>
      <c r="I4" s="4">
        <v>2</v>
      </c>
      <c r="J4" s="4">
        <v>2</v>
      </c>
      <c r="K4" s="4" t="s">
        <v>29</v>
      </c>
      <c r="L4" s="4">
        <v>652.84</v>
      </c>
      <c r="M4" s="4">
        <v>652.84</v>
      </c>
      <c r="N4" s="4" t="s">
        <v>39</v>
      </c>
      <c r="O4" s="4" t="s">
        <v>31</v>
      </c>
      <c r="P4" s="4" t="s">
        <v>32</v>
      </c>
      <c r="Q4" s="4">
        <v>0</v>
      </c>
      <c r="R4" s="6">
        <v>44513</v>
      </c>
      <c r="S4" s="5">
        <v>44520</v>
      </c>
      <c r="T4" s="4" t="s">
        <v>33</v>
      </c>
      <c r="U4" s="4">
        <v>652.84</v>
      </c>
      <c r="V4" s="4">
        <v>0</v>
      </c>
      <c r="W4" s="4">
        <v>0</v>
      </c>
      <c r="X4" s="4">
        <v>2298686</v>
      </c>
      <c r="Y4" s="4" t="s">
        <v>40</v>
      </c>
    </row>
    <row r="5" s="4" customFormat="1" spans="1:25">
      <c r="A5" s="4">
        <v>16796873925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44515</v>
      </c>
      <c r="G5" s="5">
        <v>44517</v>
      </c>
      <c r="H5" s="4">
        <v>1</v>
      </c>
      <c r="I5" s="4">
        <v>2</v>
      </c>
      <c r="J5" s="4">
        <v>2</v>
      </c>
      <c r="K5" s="4" t="s">
        <v>29</v>
      </c>
      <c r="L5" s="4">
        <v>215.1</v>
      </c>
      <c r="M5" s="4">
        <v>215.1</v>
      </c>
      <c r="N5" s="4" t="s">
        <v>43</v>
      </c>
      <c r="O5" s="4" t="s">
        <v>31</v>
      </c>
      <c r="P5" s="4" t="s">
        <v>32</v>
      </c>
      <c r="Q5" s="4">
        <v>0</v>
      </c>
      <c r="R5" s="6">
        <v>44515</v>
      </c>
      <c r="S5" s="5">
        <v>44520</v>
      </c>
      <c r="T5" s="4" t="s">
        <v>33</v>
      </c>
      <c r="U5" s="4">
        <v>215.1</v>
      </c>
      <c r="V5" s="4">
        <v>0</v>
      </c>
      <c r="W5" s="4">
        <v>0</v>
      </c>
      <c r="X5" s="4">
        <v>2299733</v>
      </c>
      <c r="Y5" s="4">
        <v>104028660524</v>
      </c>
    </row>
    <row r="6" s="4" customFormat="1" spans="1:24">
      <c r="A6" s="4">
        <v>16800240458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44516</v>
      </c>
      <c r="G6" s="5">
        <v>44517</v>
      </c>
      <c r="H6" s="4">
        <v>1</v>
      </c>
      <c r="I6" s="4">
        <v>1</v>
      </c>
      <c r="J6" s="4">
        <v>1</v>
      </c>
      <c r="K6" s="4" t="s">
        <v>29</v>
      </c>
      <c r="L6" s="4">
        <v>856.08</v>
      </c>
      <c r="M6" s="4">
        <v>856.08</v>
      </c>
      <c r="N6" s="4" t="s">
        <v>46</v>
      </c>
      <c r="O6" s="4" t="s">
        <v>31</v>
      </c>
      <c r="P6" s="4" t="s">
        <v>32</v>
      </c>
      <c r="Q6" s="4">
        <v>0</v>
      </c>
      <c r="R6" s="6">
        <v>44515</v>
      </c>
      <c r="S6" s="5">
        <v>44520</v>
      </c>
      <c r="T6" s="4" t="s">
        <v>33</v>
      </c>
      <c r="U6" s="4">
        <v>856.08</v>
      </c>
      <c r="V6" s="4">
        <v>0</v>
      </c>
      <c r="W6" s="4">
        <v>0</v>
      </c>
      <c r="X6" s="4">
        <v>2299812</v>
      </c>
    </row>
    <row r="7" s="4" customFormat="1" spans="1:24">
      <c r="A7" s="4">
        <v>16800892712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44516</v>
      </c>
      <c r="G7" s="5">
        <v>44517</v>
      </c>
      <c r="H7" s="4">
        <v>1</v>
      </c>
      <c r="I7" s="4">
        <v>1</v>
      </c>
      <c r="J7" s="4">
        <v>1</v>
      </c>
      <c r="K7" s="4" t="s">
        <v>29</v>
      </c>
      <c r="L7" s="4">
        <v>297.25</v>
      </c>
      <c r="M7" s="4">
        <v>297.25</v>
      </c>
      <c r="N7" s="4" t="s">
        <v>49</v>
      </c>
      <c r="O7" s="4" t="s">
        <v>31</v>
      </c>
      <c r="P7" s="4" t="s">
        <v>32</v>
      </c>
      <c r="Q7" s="4">
        <v>0</v>
      </c>
      <c r="R7" s="6">
        <v>44515</v>
      </c>
      <c r="S7" s="5">
        <v>44520</v>
      </c>
      <c r="T7" s="4" t="s">
        <v>33</v>
      </c>
      <c r="U7" s="4">
        <v>297.25</v>
      </c>
      <c r="V7" s="4">
        <v>0</v>
      </c>
      <c r="W7" s="4">
        <v>0</v>
      </c>
      <c r="X7" s="4">
        <v>2299890</v>
      </c>
    </row>
    <row r="8" s="4" customFormat="1" spans="1:24">
      <c r="A8" s="4">
        <v>16800892712</v>
      </c>
      <c r="B8" s="4" t="s">
        <v>25</v>
      </c>
      <c r="C8" s="4" t="s">
        <v>50</v>
      </c>
      <c r="D8" s="4" t="s">
        <v>47</v>
      </c>
      <c r="E8" s="4" t="s">
        <v>48</v>
      </c>
      <c r="F8" s="5">
        <v>44516</v>
      </c>
      <c r="G8" s="5">
        <v>44517</v>
      </c>
      <c r="H8" s="4">
        <v>1</v>
      </c>
      <c r="I8" s="4">
        <v>1</v>
      </c>
      <c r="J8" s="4">
        <v>1</v>
      </c>
      <c r="K8" s="4" t="s">
        <v>29</v>
      </c>
      <c r="L8" s="4">
        <v>-297.25</v>
      </c>
      <c r="M8" s="4">
        <v>-297.25</v>
      </c>
      <c r="N8" s="4" t="s">
        <v>49</v>
      </c>
      <c r="O8" s="4" t="s">
        <v>31</v>
      </c>
      <c r="P8" s="4" t="s">
        <v>32</v>
      </c>
      <c r="Q8" s="4">
        <v>0</v>
      </c>
      <c r="R8" s="6">
        <v>44515</v>
      </c>
      <c r="S8" s="5">
        <v>44520</v>
      </c>
      <c r="T8" s="4" t="s">
        <v>33</v>
      </c>
      <c r="U8" s="4">
        <v>-297.25</v>
      </c>
      <c r="V8" s="4">
        <v>0</v>
      </c>
      <c r="W8" s="4">
        <v>0</v>
      </c>
      <c r="X8" s="4">
        <v>2299890</v>
      </c>
    </row>
    <row r="9" s="4" customFormat="1" spans="1:24">
      <c r="A9" s="4">
        <v>16800240458</v>
      </c>
      <c r="B9" s="4" t="s">
        <v>25</v>
      </c>
      <c r="C9" s="4" t="s">
        <v>50</v>
      </c>
      <c r="D9" s="4" t="s">
        <v>44</v>
      </c>
      <c r="E9" s="4" t="s">
        <v>45</v>
      </c>
      <c r="F9" s="5">
        <v>44516</v>
      </c>
      <c r="G9" s="5">
        <v>44517</v>
      </c>
      <c r="H9" s="4">
        <v>1</v>
      </c>
      <c r="I9" s="4">
        <v>1</v>
      </c>
      <c r="J9" s="4">
        <v>1</v>
      </c>
      <c r="K9" s="4" t="s">
        <v>29</v>
      </c>
      <c r="L9" s="4">
        <v>-856.08</v>
      </c>
      <c r="M9" s="4">
        <v>-856.08</v>
      </c>
      <c r="N9" s="4" t="s">
        <v>46</v>
      </c>
      <c r="O9" s="4" t="s">
        <v>31</v>
      </c>
      <c r="P9" s="4" t="s">
        <v>32</v>
      </c>
      <c r="Q9" s="4">
        <v>0</v>
      </c>
      <c r="R9" s="6">
        <v>44515</v>
      </c>
      <c r="S9" s="5">
        <v>44520</v>
      </c>
      <c r="T9" s="4" t="s">
        <v>33</v>
      </c>
      <c r="U9" s="4">
        <v>-856.08</v>
      </c>
      <c r="V9" s="4">
        <v>0</v>
      </c>
      <c r="W9" s="4">
        <v>0</v>
      </c>
      <c r="X9" s="4">
        <v>2299812</v>
      </c>
    </row>
    <row r="10" s="4" customFormat="1" spans="1:24">
      <c r="A10" s="4">
        <v>16801650226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44516</v>
      </c>
      <c r="G10" s="5">
        <v>44517</v>
      </c>
      <c r="H10" s="4">
        <v>1</v>
      </c>
      <c r="I10" s="4">
        <v>1</v>
      </c>
      <c r="J10" s="4">
        <v>1</v>
      </c>
      <c r="K10" s="4" t="s">
        <v>29</v>
      </c>
      <c r="L10" s="4">
        <v>326.98</v>
      </c>
      <c r="M10" s="4">
        <v>326.98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44515</v>
      </c>
      <c r="S10" s="5">
        <v>44520</v>
      </c>
      <c r="T10" s="4" t="s">
        <v>33</v>
      </c>
      <c r="U10" s="4">
        <v>326.98</v>
      </c>
      <c r="V10" s="4">
        <v>0</v>
      </c>
      <c r="W10" s="4">
        <v>0</v>
      </c>
      <c r="X10" s="4">
        <v>2300033</v>
      </c>
    </row>
    <row r="11" s="4" customFormat="1" spans="1:24">
      <c r="A11" s="4">
        <v>16802550724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44516</v>
      </c>
      <c r="G11" s="5">
        <v>44517</v>
      </c>
      <c r="H11" s="4">
        <v>1</v>
      </c>
      <c r="I11" s="4">
        <v>1</v>
      </c>
      <c r="J11" s="4">
        <v>1</v>
      </c>
      <c r="K11" s="4" t="s">
        <v>29</v>
      </c>
      <c r="L11" s="4">
        <v>531.4</v>
      </c>
      <c r="M11" s="4">
        <v>531.4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44516</v>
      </c>
      <c r="S11" s="5">
        <v>44520</v>
      </c>
      <c r="T11" s="4" t="s">
        <v>33</v>
      </c>
      <c r="U11" s="4">
        <v>531.4</v>
      </c>
      <c r="V11" s="4">
        <v>0</v>
      </c>
      <c r="W11" s="4">
        <v>0</v>
      </c>
      <c r="X11" s="4">
        <v>2300202</v>
      </c>
    </row>
    <row r="12" s="4" customFormat="1" spans="1:24">
      <c r="A12" s="4">
        <v>16802676761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44516</v>
      </c>
      <c r="G12" s="5">
        <v>44517</v>
      </c>
      <c r="H12" s="4">
        <v>1</v>
      </c>
      <c r="I12" s="4">
        <v>1</v>
      </c>
      <c r="J12" s="4">
        <v>1</v>
      </c>
      <c r="K12" s="4" t="s">
        <v>29</v>
      </c>
      <c r="L12" s="4">
        <v>210.57</v>
      </c>
      <c r="M12" s="4">
        <v>210.57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44516</v>
      </c>
      <c r="S12" s="5">
        <v>44520</v>
      </c>
      <c r="T12" s="4" t="s">
        <v>33</v>
      </c>
      <c r="U12" s="4">
        <v>210.57</v>
      </c>
      <c r="V12" s="4">
        <v>0</v>
      </c>
      <c r="W12" s="4">
        <v>0</v>
      </c>
      <c r="X12" s="4">
        <v>2300228</v>
      </c>
    </row>
    <row r="13" s="4" customFormat="1" spans="1:23">
      <c r="A13" s="4">
        <v>16802689581</v>
      </c>
      <c r="B13" s="4" t="s">
        <v>25</v>
      </c>
      <c r="C13" s="4" t="s">
        <v>26</v>
      </c>
      <c r="D13" s="4" t="s">
        <v>34</v>
      </c>
      <c r="E13" s="4" t="s">
        <v>60</v>
      </c>
      <c r="F13" s="5">
        <v>44516</v>
      </c>
      <c r="G13" s="5">
        <v>44517</v>
      </c>
      <c r="H13" s="4">
        <v>1</v>
      </c>
      <c r="I13" s="4">
        <v>1</v>
      </c>
      <c r="J13" s="4">
        <v>1</v>
      </c>
      <c r="K13" s="4" t="s">
        <v>29</v>
      </c>
      <c r="L13" s="4">
        <v>330</v>
      </c>
      <c r="M13" s="4">
        <v>330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44516</v>
      </c>
      <c r="S13" s="5">
        <v>44520</v>
      </c>
      <c r="T13" s="4" t="s">
        <v>33</v>
      </c>
      <c r="U13" s="4">
        <v>330</v>
      </c>
      <c r="V13" s="4">
        <v>0</v>
      </c>
      <c r="W13" s="4">
        <v>0</v>
      </c>
    </row>
    <row r="14" s="4" customFormat="1" spans="1:23">
      <c r="A14" s="4">
        <v>16802689581</v>
      </c>
      <c r="B14" s="4" t="s">
        <v>25</v>
      </c>
      <c r="C14" s="4" t="s">
        <v>50</v>
      </c>
      <c r="D14" s="4" t="s">
        <v>34</v>
      </c>
      <c r="E14" s="4" t="s">
        <v>60</v>
      </c>
      <c r="F14" s="5">
        <v>44516</v>
      </c>
      <c r="G14" s="5">
        <v>44517</v>
      </c>
      <c r="H14" s="4">
        <v>1</v>
      </c>
      <c r="I14" s="4">
        <v>1</v>
      </c>
      <c r="J14" s="4">
        <v>1</v>
      </c>
      <c r="K14" s="4" t="s">
        <v>29</v>
      </c>
      <c r="L14" s="4">
        <v>-330</v>
      </c>
      <c r="M14" s="4">
        <v>-330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44516</v>
      </c>
      <c r="S14" s="5">
        <v>44520</v>
      </c>
      <c r="T14" s="4" t="s">
        <v>33</v>
      </c>
      <c r="U14" s="4">
        <v>-330</v>
      </c>
      <c r="V14" s="4">
        <v>0</v>
      </c>
      <c r="W14" s="4">
        <v>0</v>
      </c>
    </row>
    <row r="15" s="4" customFormat="1" spans="1:25">
      <c r="A15" s="4">
        <v>16802818906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44516</v>
      </c>
      <c r="G15" s="5">
        <v>44517</v>
      </c>
      <c r="H15" s="4">
        <v>1</v>
      </c>
      <c r="I15" s="4">
        <v>1</v>
      </c>
      <c r="J15" s="4">
        <v>1</v>
      </c>
      <c r="K15" s="4" t="s">
        <v>29</v>
      </c>
      <c r="L15" s="4">
        <v>258.2</v>
      </c>
      <c r="M15" s="4">
        <v>258.2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44516</v>
      </c>
      <c r="S15" s="5">
        <v>44520</v>
      </c>
      <c r="T15" s="4" t="s">
        <v>33</v>
      </c>
      <c r="U15" s="4">
        <v>258.2</v>
      </c>
      <c r="V15" s="4">
        <v>0</v>
      </c>
      <c r="W15" s="4">
        <v>0</v>
      </c>
      <c r="X15" s="4">
        <v>2300249</v>
      </c>
      <c r="Y15" s="4">
        <v>104030646344</v>
      </c>
    </row>
    <row r="16" s="4" customFormat="1" spans="1:24">
      <c r="A16" s="4">
        <v>16802897511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44516</v>
      </c>
      <c r="G16" s="5">
        <v>44517</v>
      </c>
      <c r="H16" s="4">
        <v>1</v>
      </c>
      <c r="I16" s="4">
        <v>1</v>
      </c>
      <c r="J16" s="4">
        <v>1</v>
      </c>
      <c r="K16" s="4" t="s">
        <v>29</v>
      </c>
      <c r="L16" s="4">
        <v>102.5</v>
      </c>
      <c r="M16" s="4">
        <v>102.5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44516</v>
      </c>
      <c r="S16" s="5">
        <v>44520</v>
      </c>
      <c r="T16" s="4" t="s">
        <v>33</v>
      </c>
      <c r="U16" s="4">
        <v>102.5</v>
      </c>
      <c r="V16" s="4">
        <v>0</v>
      </c>
      <c r="W16" s="4">
        <v>0</v>
      </c>
      <c r="X16" s="4">
        <v>2300267</v>
      </c>
    </row>
    <row r="17" s="4" customFormat="1" spans="1:24">
      <c r="A17" s="4">
        <v>16802923816</v>
      </c>
      <c r="B17" s="4" t="s">
        <v>25</v>
      </c>
      <c r="C17" s="4" t="s">
        <v>26</v>
      </c>
      <c r="D17" s="4" t="s">
        <v>65</v>
      </c>
      <c r="E17" s="4" t="s">
        <v>66</v>
      </c>
      <c r="F17" s="5">
        <v>44516</v>
      </c>
      <c r="G17" s="5">
        <v>44517</v>
      </c>
      <c r="H17" s="4">
        <v>1</v>
      </c>
      <c r="I17" s="4">
        <v>1</v>
      </c>
      <c r="J17" s="4">
        <v>1</v>
      </c>
      <c r="K17" s="4" t="s">
        <v>29</v>
      </c>
      <c r="L17" s="4">
        <v>102.5</v>
      </c>
      <c r="M17" s="4">
        <v>102.5</v>
      </c>
      <c r="N17" s="4" t="s">
        <v>68</v>
      </c>
      <c r="O17" s="4" t="s">
        <v>31</v>
      </c>
      <c r="P17" s="4" t="s">
        <v>32</v>
      </c>
      <c r="Q17" s="4">
        <v>0</v>
      </c>
      <c r="R17" s="6">
        <v>44516</v>
      </c>
      <c r="S17" s="5">
        <v>44520</v>
      </c>
      <c r="T17" s="4" t="s">
        <v>33</v>
      </c>
      <c r="U17" s="4">
        <v>102.5</v>
      </c>
      <c r="V17" s="4">
        <v>0</v>
      </c>
      <c r="W17" s="4">
        <v>0</v>
      </c>
      <c r="X17" s="4">
        <v>2300270</v>
      </c>
    </row>
    <row r="18" s="4" customFormat="1" spans="1:23">
      <c r="A18" s="4">
        <v>16802946900</v>
      </c>
      <c r="B18" s="4" t="s">
        <v>25</v>
      </c>
      <c r="C18" s="4" t="s">
        <v>26</v>
      </c>
      <c r="D18" s="4" t="s">
        <v>34</v>
      </c>
      <c r="E18" s="4" t="s">
        <v>60</v>
      </c>
      <c r="F18" s="5">
        <v>44516</v>
      </c>
      <c r="G18" s="5">
        <v>44517</v>
      </c>
      <c r="H18" s="4">
        <v>1</v>
      </c>
      <c r="I18" s="4">
        <v>1</v>
      </c>
      <c r="J18" s="4">
        <v>1</v>
      </c>
      <c r="K18" s="4" t="s">
        <v>29</v>
      </c>
      <c r="L18" s="4">
        <v>330</v>
      </c>
      <c r="M18" s="4">
        <v>330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44516</v>
      </c>
      <c r="S18" s="5">
        <v>44520</v>
      </c>
      <c r="T18" s="4" t="s">
        <v>33</v>
      </c>
      <c r="U18" s="4">
        <v>330</v>
      </c>
      <c r="V18" s="4">
        <v>0</v>
      </c>
      <c r="W18" s="4">
        <v>0</v>
      </c>
    </row>
    <row r="19" s="4" customFormat="1" spans="1:23">
      <c r="A19" s="4">
        <v>16802946900</v>
      </c>
      <c r="B19" s="4" t="s">
        <v>25</v>
      </c>
      <c r="C19" s="4" t="s">
        <v>50</v>
      </c>
      <c r="D19" s="4" t="s">
        <v>34</v>
      </c>
      <c r="E19" s="4" t="s">
        <v>60</v>
      </c>
      <c r="F19" s="5">
        <v>44516</v>
      </c>
      <c r="G19" s="5">
        <v>44517</v>
      </c>
      <c r="H19" s="4">
        <v>1</v>
      </c>
      <c r="I19" s="4">
        <v>1</v>
      </c>
      <c r="J19" s="4">
        <v>1</v>
      </c>
      <c r="K19" s="4" t="s">
        <v>29</v>
      </c>
      <c r="L19" s="4">
        <v>-330</v>
      </c>
      <c r="M19" s="4">
        <v>-330</v>
      </c>
      <c r="N19" s="4" t="s">
        <v>69</v>
      </c>
      <c r="O19" s="4" t="s">
        <v>31</v>
      </c>
      <c r="P19" s="4" t="s">
        <v>32</v>
      </c>
      <c r="Q19" s="4">
        <v>0</v>
      </c>
      <c r="R19" s="6">
        <v>44516</v>
      </c>
      <c r="S19" s="5">
        <v>44520</v>
      </c>
      <c r="T19" s="4" t="s">
        <v>33</v>
      </c>
      <c r="U19" s="4">
        <v>-330</v>
      </c>
      <c r="V19" s="4">
        <v>0</v>
      </c>
      <c r="W19" s="4">
        <v>0</v>
      </c>
    </row>
    <row r="20" s="4" customFormat="1" spans="1:24">
      <c r="A20" s="4">
        <v>16803116577</v>
      </c>
      <c r="B20" s="4" t="s">
        <v>25</v>
      </c>
      <c r="C20" s="4" t="s">
        <v>26</v>
      </c>
      <c r="D20" s="4" t="s">
        <v>70</v>
      </c>
      <c r="E20" s="4" t="s">
        <v>71</v>
      </c>
      <c r="F20" s="5">
        <v>44516</v>
      </c>
      <c r="G20" s="5">
        <v>44517</v>
      </c>
      <c r="H20" s="4">
        <v>1</v>
      </c>
      <c r="I20" s="4">
        <v>1</v>
      </c>
      <c r="J20" s="4">
        <v>1</v>
      </c>
      <c r="K20" s="4" t="s">
        <v>29</v>
      </c>
      <c r="L20" s="4">
        <v>73.78</v>
      </c>
      <c r="M20" s="4">
        <v>73.78</v>
      </c>
      <c r="N20" s="4" t="s">
        <v>72</v>
      </c>
      <c r="O20" s="4" t="s">
        <v>31</v>
      </c>
      <c r="P20" s="4" t="s">
        <v>32</v>
      </c>
      <c r="Q20" s="4">
        <v>0</v>
      </c>
      <c r="R20" s="6">
        <v>44516</v>
      </c>
      <c r="S20" s="5">
        <v>44520</v>
      </c>
      <c r="T20" s="4" t="s">
        <v>33</v>
      </c>
      <c r="U20" s="4">
        <v>73.78</v>
      </c>
      <c r="V20" s="4">
        <v>0</v>
      </c>
      <c r="W20" s="4">
        <v>0</v>
      </c>
      <c r="X20" s="4">
        <v>2300301</v>
      </c>
    </row>
    <row r="21" s="4" customFormat="1" spans="1:24">
      <c r="A21" s="4">
        <v>16803542810</v>
      </c>
      <c r="B21" s="4" t="s">
        <v>25</v>
      </c>
      <c r="C21" s="4" t="s">
        <v>26</v>
      </c>
      <c r="D21" s="4" t="s">
        <v>73</v>
      </c>
      <c r="E21" s="4" t="s">
        <v>74</v>
      </c>
      <c r="F21" s="5">
        <v>44516</v>
      </c>
      <c r="G21" s="5">
        <v>44517</v>
      </c>
      <c r="H21" s="4">
        <v>1</v>
      </c>
      <c r="I21" s="4">
        <v>1</v>
      </c>
      <c r="J21" s="4">
        <v>1</v>
      </c>
      <c r="K21" s="4" t="s">
        <v>29</v>
      </c>
      <c r="L21" s="4">
        <v>592.27</v>
      </c>
      <c r="M21" s="4">
        <v>592.27</v>
      </c>
      <c r="N21" s="4" t="s">
        <v>75</v>
      </c>
      <c r="O21" s="4" t="s">
        <v>31</v>
      </c>
      <c r="P21" s="4" t="s">
        <v>32</v>
      </c>
      <c r="Q21" s="4">
        <v>0</v>
      </c>
      <c r="R21" s="6">
        <v>44516</v>
      </c>
      <c r="S21" s="5">
        <v>44520</v>
      </c>
      <c r="T21" s="4" t="s">
        <v>33</v>
      </c>
      <c r="U21" s="4">
        <v>592.27</v>
      </c>
      <c r="V21" s="4">
        <v>0</v>
      </c>
      <c r="W21" s="4">
        <v>0</v>
      </c>
      <c r="X21" s="4">
        <v>2300395</v>
      </c>
    </row>
    <row r="22" s="4" customFormat="1" spans="1:25">
      <c r="A22" s="4">
        <v>16803743199</v>
      </c>
      <c r="B22" s="4" t="s">
        <v>25</v>
      </c>
      <c r="C22" s="4" t="s">
        <v>26</v>
      </c>
      <c r="D22" s="4" t="s">
        <v>76</v>
      </c>
      <c r="E22" s="4" t="s">
        <v>77</v>
      </c>
      <c r="F22" s="5">
        <v>44516</v>
      </c>
      <c r="G22" s="5">
        <v>44517</v>
      </c>
      <c r="H22" s="4">
        <v>1</v>
      </c>
      <c r="I22" s="4">
        <v>1</v>
      </c>
      <c r="J22" s="4">
        <v>1</v>
      </c>
      <c r="K22" s="4" t="s">
        <v>29</v>
      </c>
      <c r="L22" s="4">
        <v>149.65</v>
      </c>
      <c r="M22" s="4">
        <v>149.65</v>
      </c>
      <c r="N22" s="4" t="s">
        <v>78</v>
      </c>
      <c r="O22" s="4" t="s">
        <v>31</v>
      </c>
      <c r="P22" s="4" t="s">
        <v>32</v>
      </c>
      <c r="Q22" s="4">
        <v>0</v>
      </c>
      <c r="R22" s="6">
        <v>44516</v>
      </c>
      <c r="S22" s="5">
        <v>44520</v>
      </c>
      <c r="T22" s="4" t="s">
        <v>33</v>
      </c>
      <c r="U22" s="4">
        <v>149.65</v>
      </c>
      <c r="V22" s="4">
        <v>0</v>
      </c>
      <c r="W22" s="4">
        <v>0</v>
      </c>
      <c r="X22" s="4">
        <v>2300444</v>
      </c>
      <c r="Y22" s="4">
        <v>2167350</v>
      </c>
    </row>
    <row r="23" s="4" customFormat="1" spans="1:24">
      <c r="A23" s="4">
        <v>16803765858</v>
      </c>
      <c r="B23" s="4" t="s">
        <v>25</v>
      </c>
      <c r="C23" s="4" t="s">
        <v>26</v>
      </c>
      <c r="D23" s="4" t="s">
        <v>79</v>
      </c>
      <c r="E23" s="4" t="s">
        <v>80</v>
      </c>
      <c r="F23" s="5">
        <v>44516</v>
      </c>
      <c r="G23" s="5">
        <v>44517</v>
      </c>
      <c r="H23" s="4">
        <v>1</v>
      </c>
      <c r="I23" s="4">
        <v>1</v>
      </c>
      <c r="J23" s="4">
        <v>1</v>
      </c>
      <c r="K23" s="4" t="s">
        <v>29</v>
      </c>
      <c r="L23" s="4">
        <v>259.33</v>
      </c>
      <c r="M23" s="4">
        <v>259.33</v>
      </c>
      <c r="N23" s="4" t="s">
        <v>81</v>
      </c>
      <c r="O23" s="4" t="s">
        <v>31</v>
      </c>
      <c r="P23" s="4" t="s">
        <v>32</v>
      </c>
      <c r="Q23" s="4">
        <v>0</v>
      </c>
      <c r="R23" s="6">
        <v>44516</v>
      </c>
      <c r="S23" s="5">
        <v>44520</v>
      </c>
      <c r="T23" s="4" t="s">
        <v>33</v>
      </c>
      <c r="U23" s="4">
        <v>259.33</v>
      </c>
      <c r="V23" s="4">
        <v>0</v>
      </c>
      <c r="W23" s="4">
        <v>0</v>
      </c>
      <c r="X23" s="4">
        <v>2300449</v>
      </c>
    </row>
    <row r="24" s="4" customFormat="1" spans="1:23">
      <c r="A24" s="4">
        <v>16804002207</v>
      </c>
      <c r="B24" s="4" t="s">
        <v>25</v>
      </c>
      <c r="C24" s="4" t="s">
        <v>26</v>
      </c>
      <c r="D24" s="4" t="s">
        <v>82</v>
      </c>
      <c r="E24" s="4" t="s">
        <v>83</v>
      </c>
      <c r="F24" s="5">
        <v>44516</v>
      </c>
      <c r="G24" s="5">
        <v>44517</v>
      </c>
      <c r="H24" s="4">
        <v>1</v>
      </c>
      <c r="I24" s="4">
        <v>1</v>
      </c>
      <c r="J24" s="4">
        <v>1</v>
      </c>
      <c r="K24" s="4" t="s">
        <v>29</v>
      </c>
      <c r="L24" s="4">
        <v>373.15</v>
      </c>
      <c r="M24" s="4">
        <v>373.15</v>
      </c>
      <c r="N24" s="4" t="s">
        <v>84</v>
      </c>
      <c r="O24" s="4" t="s">
        <v>31</v>
      </c>
      <c r="P24" s="4" t="s">
        <v>32</v>
      </c>
      <c r="Q24" s="4">
        <v>0</v>
      </c>
      <c r="R24" s="6">
        <v>44516</v>
      </c>
      <c r="S24" s="5">
        <v>44520</v>
      </c>
      <c r="T24" s="4" t="s">
        <v>33</v>
      </c>
      <c r="U24" s="4">
        <v>373.15</v>
      </c>
      <c r="V24" s="4">
        <v>0</v>
      </c>
      <c r="W24" s="4">
        <v>0</v>
      </c>
    </row>
    <row r="25" s="4" customFormat="1" spans="1:24">
      <c r="A25" s="4">
        <v>16804101265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44516</v>
      </c>
      <c r="G25" s="5">
        <v>44517</v>
      </c>
      <c r="H25" s="4">
        <v>1</v>
      </c>
      <c r="I25" s="4">
        <v>1</v>
      </c>
      <c r="J25" s="4">
        <v>1</v>
      </c>
      <c r="K25" s="4" t="s">
        <v>29</v>
      </c>
      <c r="L25" s="4">
        <v>148.31</v>
      </c>
      <c r="M25" s="4">
        <v>148.31</v>
      </c>
      <c r="N25" s="4" t="s">
        <v>87</v>
      </c>
      <c r="O25" s="4" t="s">
        <v>31</v>
      </c>
      <c r="P25" s="4" t="s">
        <v>32</v>
      </c>
      <c r="Q25" s="4">
        <v>0</v>
      </c>
      <c r="R25" s="6">
        <v>44516</v>
      </c>
      <c r="S25" s="5">
        <v>44520</v>
      </c>
      <c r="T25" s="4" t="s">
        <v>33</v>
      </c>
      <c r="U25" s="4">
        <v>148.31</v>
      </c>
      <c r="V25" s="4">
        <v>0</v>
      </c>
      <c r="W25" s="4">
        <v>0</v>
      </c>
      <c r="X25" s="4">
        <v>2300537</v>
      </c>
    </row>
    <row r="26" s="4" customFormat="1" spans="1:24">
      <c r="A26" s="4">
        <v>16803765858</v>
      </c>
      <c r="B26" s="4" t="s">
        <v>25</v>
      </c>
      <c r="C26" s="4" t="s">
        <v>50</v>
      </c>
      <c r="D26" s="4" t="s">
        <v>79</v>
      </c>
      <c r="E26" s="4" t="s">
        <v>80</v>
      </c>
      <c r="F26" s="5">
        <v>44516</v>
      </c>
      <c r="G26" s="5">
        <v>44517</v>
      </c>
      <c r="H26" s="4">
        <v>1</v>
      </c>
      <c r="I26" s="4">
        <v>1</v>
      </c>
      <c r="J26" s="4">
        <v>1</v>
      </c>
      <c r="K26" s="4" t="s">
        <v>29</v>
      </c>
      <c r="L26" s="4">
        <v>-259.33</v>
      </c>
      <c r="M26" s="4">
        <v>-259.33</v>
      </c>
      <c r="N26" s="4" t="s">
        <v>81</v>
      </c>
      <c r="O26" s="4" t="s">
        <v>31</v>
      </c>
      <c r="P26" s="4" t="s">
        <v>32</v>
      </c>
      <c r="Q26" s="4">
        <v>0</v>
      </c>
      <c r="R26" s="6">
        <v>44516</v>
      </c>
      <c r="S26" s="5">
        <v>44520</v>
      </c>
      <c r="T26" s="4" t="s">
        <v>33</v>
      </c>
      <c r="U26" s="4">
        <v>-259.33</v>
      </c>
      <c r="V26" s="4">
        <v>0</v>
      </c>
      <c r="W26" s="4">
        <v>0</v>
      </c>
      <c r="X26" s="4">
        <v>2300449</v>
      </c>
    </row>
    <row r="27" s="4" customFormat="1" spans="1:25">
      <c r="A27" s="4">
        <v>16804223432</v>
      </c>
      <c r="B27" s="4" t="s">
        <v>25</v>
      </c>
      <c r="C27" s="4" t="s">
        <v>26</v>
      </c>
      <c r="D27" s="4" t="s">
        <v>88</v>
      </c>
      <c r="E27" s="4" t="s">
        <v>89</v>
      </c>
      <c r="F27" s="5">
        <v>44516</v>
      </c>
      <c r="G27" s="5">
        <v>44517</v>
      </c>
      <c r="H27" s="4">
        <v>2</v>
      </c>
      <c r="I27" s="4">
        <v>1</v>
      </c>
      <c r="J27" s="4">
        <v>2</v>
      </c>
      <c r="K27" s="4" t="s">
        <v>29</v>
      </c>
      <c r="L27" s="4">
        <v>343.6</v>
      </c>
      <c r="M27" s="4">
        <v>343.6</v>
      </c>
      <c r="N27" s="4" t="s">
        <v>90</v>
      </c>
      <c r="O27" s="4" t="s">
        <v>31</v>
      </c>
      <c r="P27" s="4" t="s">
        <v>32</v>
      </c>
      <c r="Q27" s="4">
        <v>0</v>
      </c>
      <c r="R27" s="6">
        <v>44516</v>
      </c>
      <c r="S27" s="5">
        <v>44520</v>
      </c>
      <c r="T27" s="4" t="s">
        <v>33</v>
      </c>
      <c r="U27" s="4">
        <v>343.6</v>
      </c>
      <c r="V27" s="4">
        <v>0</v>
      </c>
      <c r="W27" s="4">
        <v>0</v>
      </c>
      <c r="X27" s="4">
        <v>2300570</v>
      </c>
      <c r="Y27" s="4">
        <v>104031554344</v>
      </c>
    </row>
    <row r="28" s="4" customFormat="1" spans="1:25">
      <c r="A28" s="4">
        <v>16804232626</v>
      </c>
      <c r="B28" s="4" t="s">
        <v>25</v>
      </c>
      <c r="C28" s="4" t="s">
        <v>26</v>
      </c>
      <c r="D28" s="4" t="s">
        <v>88</v>
      </c>
      <c r="E28" s="4" t="s">
        <v>91</v>
      </c>
      <c r="F28" s="5">
        <v>44516</v>
      </c>
      <c r="G28" s="5">
        <v>44517</v>
      </c>
      <c r="H28" s="4">
        <v>1</v>
      </c>
      <c r="I28" s="4">
        <v>1</v>
      </c>
      <c r="J28" s="4">
        <v>1</v>
      </c>
      <c r="K28" s="4" t="s">
        <v>29</v>
      </c>
      <c r="L28" s="4">
        <v>163.97</v>
      </c>
      <c r="M28" s="4">
        <v>163.97</v>
      </c>
      <c r="N28" s="4" t="s">
        <v>92</v>
      </c>
      <c r="O28" s="4" t="s">
        <v>31</v>
      </c>
      <c r="P28" s="4" t="s">
        <v>32</v>
      </c>
      <c r="Q28" s="4">
        <v>0</v>
      </c>
      <c r="R28" s="6">
        <v>44516</v>
      </c>
      <c r="S28" s="5">
        <v>44520</v>
      </c>
      <c r="T28" s="4" t="s">
        <v>33</v>
      </c>
      <c r="U28" s="4">
        <v>163.97</v>
      </c>
      <c r="V28" s="4">
        <v>0</v>
      </c>
      <c r="W28" s="4">
        <v>0</v>
      </c>
      <c r="X28" s="4">
        <v>2300572</v>
      </c>
      <c r="Y28" s="4">
        <v>104031561194</v>
      </c>
    </row>
    <row r="29" s="4" customFormat="1" spans="1:25">
      <c r="A29" s="4">
        <v>16804297525</v>
      </c>
      <c r="B29" s="4" t="s">
        <v>25</v>
      </c>
      <c r="C29" s="4" t="s">
        <v>26</v>
      </c>
      <c r="D29" s="4" t="s">
        <v>88</v>
      </c>
      <c r="E29" s="4" t="s">
        <v>93</v>
      </c>
      <c r="F29" s="5">
        <v>44516</v>
      </c>
      <c r="G29" s="5">
        <v>44517</v>
      </c>
      <c r="H29" s="4">
        <v>1</v>
      </c>
      <c r="I29" s="4">
        <v>1</v>
      </c>
      <c r="J29" s="4">
        <v>1</v>
      </c>
      <c r="K29" s="4" t="s">
        <v>29</v>
      </c>
      <c r="L29" s="4">
        <v>155.29</v>
      </c>
      <c r="M29" s="4">
        <v>155.29</v>
      </c>
      <c r="N29" s="4" t="s">
        <v>94</v>
      </c>
      <c r="O29" s="4" t="s">
        <v>31</v>
      </c>
      <c r="P29" s="4" t="s">
        <v>32</v>
      </c>
      <c r="Q29" s="4">
        <v>0</v>
      </c>
      <c r="R29" s="6">
        <v>44516</v>
      </c>
      <c r="S29" s="5">
        <v>44520</v>
      </c>
      <c r="T29" s="4" t="s">
        <v>33</v>
      </c>
      <c r="U29" s="4">
        <v>155.29</v>
      </c>
      <c r="V29" s="4">
        <v>0</v>
      </c>
      <c r="W29" s="4">
        <v>0</v>
      </c>
      <c r="X29" s="4">
        <v>2300595</v>
      </c>
      <c r="Y29" s="4">
        <v>104031617644</v>
      </c>
    </row>
    <row r="30" s="4" customFormat="1" spans="1:25">
      <c r="A30" s="4">
        <v>16804332990</v>
      </c>
      <c r="B30" s="4" t="s">
        <v>25</v>
      </c>
      <c r="C30" s="4" t="s">
        <v>26</v>
      </c>
      <c r="D30" s="4" t="s">
        <v>95</v>
      </c>
      <c r="E30" s="4" t="s">
        <v>96</v>
      </c>
      <c r="F30" s="5">
        <v>44516</v>
      </c>
      <c r="G30" s="5">
        <v>44517</v>
      </c>
      <c r="H30" s="4">
        <v>1</v>
      </c>
      <c r="I30" s="4">
        <v>1</v>
      </c>
      <c r="J30" s="4">
        <v>1</v>
      </c>
      <c r="K30" s="4" t="s">
        <v>29</v>
      </c>
      <c r="L30" s="4">
        <v>260.16</v>
      </c>
      <c r="M30" s="4">
        <v>260.16</v>
      </c>
      <c r="N30" s="4" t="s">
        <v>97</v>
      </c>
      <c r="O30" s="4" t="s">
        <v>31</v>
      </c>
      <c r="P30" s="4" t="s">
        <v>32</v>
      </c>
      <c r="Q30" s="4">
        <v>0</v>
      </c>
      <c r="R30" s="6">
        <v>44516</v>
      </c>
      <c r="S30" s="5">
        <v>44520</v>
      </c>
      <c r="T30" s="4" t="s">
        <v>33</v>
      </c>
      <c r="U30" s="4">
        <v>260.16</v>
      </c>
      <c r="V30" s="4">
        <v>0</v>
      </c>
      <c r="W30" s="4">
        <v>0</v>
      </c>
      <c r="X30" s="4">
        <v>2300618</v>
      </c>
      <c r="Y30" s="4">
        <v>463130</v>
      </c>
    </row>
    <row r="31" s="4" customFormat="1" spans="1:24">
      <c r="A31" s="4">
        <v>16807480689</v>
      </c>
      <c r="B31" s="4" t="s">
        <v>25</v>
      </c>
      <c r="C31" s="4" t="s">
        <v>26</v>
      </c>
      <c r="D31" s="4" t="s">
        <v>98</v>
      </c>
      <c r="E31" s="4" t="s">
        <v>99</v>
      </c>
      <c r="F31" s="5">
        <v>44516</v>
      </c>
      <c r="G31" s="5">
        <v>44517</v>
      </c>
      <c r="H31" s="4">
        <v>1</v>
      </c>
      <c r="I31" s="4">
        <v>1</v>
      </c>
      <c r="J31" s="4">
        <v>1</v>
      </c>
      <c r="K31" s="4" t="s">
        <v>29</v>
      </c>
      <c r="L31" s="4">
        <v>666.52</v>
      </c>
      <c r="M31" s="4">
        <v>666.52</v>
      </c>
      <c r="N31" s="4" t="s">
        <v>100</v>
      </c>
      <c r="O31" s="4" t="s">
        <v>31</v>
      </c>
      <c r="P31" s="4" t="s">
        <v>32</v>
      </c>
      <c r="Q31" s="4">
        <v>0</v>
      </c>
      <c r="R31" s="6">
        <v>44516</v>
      </c>
      <c r="S31" s="5">
        <v>44520</v>
      </c>
      <c r="T31" s="4" t="s">
        <v>33</v>
      </c>
      <c r="U31" s="4">
        <v>666.52</v>
      </c>
      <c r="V31" s="4">
        <v>0</v>
      </c>
      <c r="W31" s="4">
        <v>0</v>
      </c>
      <c r="X31" s="4">
        <v>2300781</v>
      </c>
    </row>
    <row r="32" s="4" customFormat="1" spans="1:25">
      <c r="A32" s="4">
        <v>16807801401</v>
      </c>
      <c r="B32" s="4" t="s">
        <v>25</v>
      </c>
      <c r="C32" s="4" t="s">
        <v>26</v>
      </c>
      <c r="D32" s="4" t="s">
        <v>101</v>
      </c>
      <c r="E32" s="4" t="s">
        <v>89</v>
      </c>
      <c r="F32" s="5">
        <v>44516</v>
      </c>
      <c r="G32" s="5">
        <v>44517</v>
      </c>
      <c r="H32" s="4">
        <v>1</v>
      </c>
      <c r="I32" s="4">
        <v>1</v>
      </c>
      <c r="J32" s="4">
        <v>1</v>
      </c>
      <c r="K32" s="4" t="s">
        <v>29</v>
      </c>
      <c r="L32" s="4">
        <v>204.82</v>
      </c>
      <c r="M32" s="4">
        <v>204.82</v>
      </c>
      <c r="N32" s="4" t="s">
        <v>102</v>
      </c>
      <c r="O32" s="4" t="s">
        <v>31</v>
      </c>
      <c r="P32" s="4" t="s">
        <v>32</v>
      </c>
      <c r="Q32" s="4">
        <v>0</v>
      </c>
      <c r="R32" s="6">
        <v>44516</v>
      </c>
      <c r="S32" s="5">
        <v>44520</v>
      </c>
      <c r="T32" s="4" t="s">
        <v>33</v>
      </c>
      <c r="U32" s="4">
        <v>204.82</v>
      </c>
      <c r="V32" s="4">
        <v>0</v>
      </c>
      <c r="W32" s="4">
        <v>0</v>
      </c>
      <c r="X32" s="4">
        <v>2300835</v>
      </c>
      <c r="Y32" s="4">
        <v>104032131134</v>
      </c>
    </row>
    <row r="33" s="4" customFormat="1" spans="1:23">
      <c r="A33" s="4">
        <v>16807849094</v>
      </c>
      <c r="B33" s="4" t="s">
        <v>25</v>
      </c>
      <c r="C33" s="4" t="s">
        <v>26</v>
      </c>
      <c r="D33" s="4" t="s">
        <v>82</v>
      </c>
      <c r="E33" s="4" t="s">
        <v>83</v>
      </c>
      <c r="F33" s="5">
        <v>44516</v>
      </c>
      <c r="G33" s="5">
        <v>44517</v>
      </c>
      <c r="H33" s="4">
        <v>1</v>
      </c>
      <c r="I33" s="4">
        <v>1</v>
      </c>
      <c r="J33" s="4">
        <v>1</v>
      </c>
      <c r="K33" s="4" t="s">
        <v>29</v>
      </c>
      <c r="L33" s="4">
        <v>373.15</v>
      </c>
      <c r="M33" s="4">
        <v>373.15</v>
      </c>
      <c r="N33" s="4" t="s">
        <v>103</v>
      </c>
      <c r="O33" s="4" t="s">
        <v>31</v>
      </c>
      <c r="P33" s="4" t="s">
        <v>32</v>
      </c>
      <c r="Q33" s="4">
        <v>0</v>
      </c>
      <c r="R33" s="6">
        <v>44516</v>
      </c>
      <c r="S33" s="5">
        <v>44520</v>
      </c>
      <c r="T33" s="4" t="s">
        <v>33</v>
      </c>
      <c r="U33" s="4">
        <v>373.15</v>
      </c>
      <c r="V33" s="4">
        <v>0</v>
      </c>
      <c r="W33" s="4">
        <v>0</v>
      </c>
    </row>
    <row r="34" s="4" customFormat="1" spans="1:23">
      <c r="A34" s="4">
        <v>16807973332</v>
      </c>
      <c r="B34" s="4" t="s">
        <v>25</v>
      </c>
      <c r="C34" s="4" t="s">
        <v>26</v>
      </c>
      <c r="D34" s="4" t="s">
        <v>82</v>
      </c>
      <c r="E34" s="4" t="s">
        <v>104</v>
      </c>
      <c r="F34" s="5">
        <v>44516</v>
      </c>
      <c r="G34" s="5">
        <v>44517</v>
      </c>
      <c r="H34" s="4">
        <v>1</v>
      </c>
      <c r="I34" s="4">
        <v>1</v>
      </c>
      <c r="J34" s="4">
        <v>1</v>
      </c>
      <c r="K34" s="4" t="s">
        <v>29</v>
      </c>
      <c r="L34" s="4">
        <v>396.1</v>
      </c>
      <c r="M34" s="4">
        <v>396.1</v>
      </c>
      <c r="N34" s="4" t="s">
        <v>105</v>
      </c>
      <c r="O34" s="4" t="s">
        <v>31</v>
      </c>
      <c r="P34" s="4" t="s">
        <v>32</v>
      </c>
      <c r="Q34" s="4">
        <v>0</v>
      </c>
      <c r="R34" s="6">
        <v>44516</v>
      </c>
      <c r="S34" s="5">
        <v>44520</v>
      </c>
      <c r="T34" s="4" t="s">
        <v>33</v>
      </c>
      <c r="U34" s="4">
        <v>396.1</v>
      </c>
      <c r="V34" s="4">
        <v>0</v>
      </c>
      <c r="W34" s="4">
        <v>0</v>
      </c>
    </row>
    <row r="35" s="4" customFormat="1" spans="1:24">
      <c r="A35" s="4">
        <v>16808190670</v>
      </c>
      <c r="B35" s="4" t="s">
        <v>25</v>
      </c>
      <c r="C35" s="4" t="s">
        <v>26</v>
      </c>
      <c r="D35" s="4" t="s">
        <v>106</v>
      </c>
      <c r="E35" s="4" t="s">
        <v>107</v>
      </c>
      <c r="F35" s="5">
        <v>44516</v>
      </c>
      <c r="G35" s="5">
        <v>44517</v>
      </c>
      <c r="H35" s="4">
        <v>1</v>
      </c>
      <c r="I35" s="4">
        <v>1</v>
      </c>
      <c r="J35" s="4">
        <v>1</v>
      </c>
      <c r="K35" s="4" t="s">
        <v>29</v>
      </c>
      <c r="L35" s="4">
        <v>152.73</v>
      </c>
      <c r="M35" s="4">
        <v>152.73</v>
      </c>
      <c r="N35" s="4" t="s">
        <v>108</v>
      </c>
      <c r="O35" s="4" t="s">
        <v>31</v>
      </c>
      <c r="P35" s="4" t="s">
        <v>32</v>
      </c>
      <c r="Q35" s="4">
        <v>0</v>
      </c>
      <c r="R35" s="6">
        <v>44516</v>
      </c>
      <c r="S35" s="5">
        <v>44520</v>
      </c>
      <c r="T35" s="4" t="s">
        <v>33</v>
      </c>
      <c r="U35" s="4">
        <v>152.73</v>
      </c>
      <c r="V35" s="4">
        <v>0</v>
      </c>
      <c r="W35" s="4">
        <v>0</v>
      </c>
      <c r="X35" s="4">
        <v>2300930</v>
      </c>
    </row>
    <row r="36" s="4" customFormat="1" spans="1:24">
      <c r="A36" s="4">
        <v>16808190670</v>
      </c>
      <c r="B36" s="4" t="s">
        <v>25</v>
      </c>
      <c r="C36" s="4" t="s">
        <v>109</v>
      </c>
      <c r="D36" s="4" t="s">
        <v>106</v>
      </c>
      <c r="E36" s="4" t="s">
        <v>107</v>
      </c>
      <c r="F36" s="5">
        <v>44516</v>
      </c>
      <c r="G36" s="5">
        <v>44517</v>
      </c>
      <c r="H36" s="4">
        <v>1</v>
      </c>
      <c r="I36" s="4">
        <v>1</v>
      </c>
      <c r="J36" s="4">
        <v>1</v>
      </c>
      <c r="K36" s="4" t="s">
        <v>29</v>
      </c>
      <c r="L36" s="4">
        <v>-152.73</v>
      </c>
      <c r="M36" s="4">
        <v>-152.73</v>
      </c>
      <c r="N36" s="4" t="s">
        <v>108</v>
      </c>
      <c r="O36" s="4" t="s">
        <v>31</v>
      </c>
      <c r="P36" s="4" t="s">
        <v>32</v>
      </c>
      <c r="Q36" s="4">
        <v>0</v>
      </c>
      <c r="R36" s="6">
        <v>44516</v>
      </c>
      <c r="S36" s="5">
        <v>44520</v>
      </c>
      <c r="T36" s="4" t="s">
        <v>33</v>
      </c>
      <c r="U36" s="4">
        <v>-152.73</v>
      </c>
      <c r="V36" s="4">
        <v>0</v>
      </c>
      <c r="W36" s="4">
        <v>0</v>
      </c>
      <c r="X36" s="4">
        <v>2300930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0"/>
  <sheetViews>
    <sheetView tabSelected="1" workbookViewId="0">
      <selection activeCell="A34" sqref="A34:E40"/>
    </sheetView>
  </sheetViews>
  <sheetFormatPr defaultColWidth="9" defaultRowHeight="13.5"/>
  <cols>
    <col min="1" max="1" width="13.37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</v>
      </c>
    </row>
    <row r="2" s="4" customFormat="1" spans="1:9">
      <c r="A2" s="4">
        <v>16775714320</v>
      </c>
      <c r="B2" s="5">
        <v>44516</v>
      </c>
      <c r="C2" s="5">
        <v>44517</v>
      </c>
      <c r="D2" s="4">
        <v>428.18</v>
      </c>
      <c r="E2" s="4" t="str">
        <f>VLOOKUP(A2,HOP!A:L,12,0)</f>
        <v>428.18</v>
      </c>
      <c r="F2" s="4" t="str">
        <f>VLOOKUP(A2,HOP!A:C,3,0)</f>
        <v>2297120</v>
      </c>
      <c r="G2" s="4">
        <f>D2-E2</f>
        <v>0</v>
      </c>
      <c r="H2" s="4" t="str">
        <f>$H$1&amp;F2</f>
        <v>,2297120</v>
      </c>
      <c r="I2" s="4" t="str">
        <f>VLOOKUP(A2,HOP!A:T,20,0)</f>
        <v>直连</v>
      </c>
    </row>
    <row r="3" s="4" customFormat="1" spans="1:9">
      <c r="A3" s="4">
        <v>16783619594</v>
      </c>
      <c r="B3" s="5">
        <v>44516</v>
      </c>
      <c r="C3" s="5">
        <v>44517</v>
      </c>
      <c r="D3" s="4">
        <v>780</v>
      </c>
      <c r="E3" s="4" t="str">
        <f>VLOOKUP(A3,HOP!A:L,12,0)</f>
        <v>780.00</v>
      </c>
      <c r="F3" s="4" t="str">
        <f>VLOOKUP(A3,HOP!A:C,3,0)</f>
        <v>2298235</v>
      </c>
      <c r="G3" s="4">
        <f t="shared" ref="G3:G30" si="0">D3-E3</f>
        <v>0</v>
      </c>
      <c r="H3" s="4" t="str">
        <f t="shared" ref="H3:H30" si="1">$H$1&amp;F3</f>
        <v>,2298235</v>
      </c>
      <c r="I3" s="4" t="str">
        <f>VLOOKUP(A3,HOP!A:T,20,0)</f>
        <v>直采</v>
      </c>
    </row>
    <row r="4" s="4" customFormat="1" spans="1:9">
      <c r="A4" s="4">
        <v>16786469323</v>
      </c>
      <c r="B4" s="5">
        <v>44515</v>
      </c>
      <c r="C4" s="5">
        <v>44517</v>
      </c>
      <c r="D4" s="4">
        <v>652.84</v>
      </c>
      <c r="E4" s="4" t="str">
        <f>VLOOKUP(A4,HOP!A:L,12,0)</f>
        <v>652.84</v>
      </c>
      <c r="F4" s="4" t="str">
        <f>VLOOKUP(A4,HOP!A:C,3,0)</f>
        <v>2298686</v>
      </c>
      <c r="G4" s="4">
        <f t="shared" si="0"/>
        <v>0</v>
      </c>
      <c r="H4" s="4" t="str">
        <f t="shared" si="1"/>
        <v>,2298686</v>
      </c>
      <c r="I4" s="4" t="str">
        <f>VLOOKUP(A4,HOP!A:T,20,0)</f>
        <v>直连</v>
      </c>
    </row>
    <row r="5" s="4" customFormat="1" spans="1:9">
      <c r="A5" s="4">
        <v>16796873925</v>
      </c>
      <c r="B5" s="5">
        <v>44515</v>
      </c>
      <c r="C5" s="5">
        <v>44517</v>
      </c>
      <c r="D5" s="4">
        <v>215.1</v>
      </c>
      <c r="E5" s="4" t="str">
        <f>VLOOKUP(A5,HOP!A:L,12,0)</f>
        <v>215.10</v>
      </c>
      <c r="F5" s="4" t="str">
        <f>VLOOKUP(A5,HOP!A:C,3,0)</f>
        <v>2299733</v>
      </c>
      <c r="G5" s="4">
        <f t="shared" si="0"/>
        <v>0</v>
      </c>
      <c r="H5" s="4" t="str">
        <f t="shared" si="1"/>
        <v>,2299733</v>
      </c>
      <c r="I5" s="4" t="str">
        <f>VLOOKUP(A5,HOP!A:T,20,0)</f>
        <v>直连</v>
      </c>
    </row>
    <row r="6" s="4" customFormat="1" hidden="1" spans="1:9">
      <c r="A6" s="4">
        <v>16800240458</v>
      </c>
      <c r="B6" s="5">
        <v>44516</v>
      </c>
      <c r="C6" s="5">
        <v>44517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16800892712</v>
      </c>
      <c r="B7" s="5">
        <v>44516</v>
      </c>
      <c r="C7" s="5">
        <v>44517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16801650226</v>
      </c>
      <c r="B8" s="5">
        <v>44516</v>
      </c>
      <c r="C8" s="5">
        <v>44517</v>
      </c>
      <c r="D8" s="4">
        <v>326.98</v>
      </c>
      <c r="E8" s="4" t="str">
        <f>VLOOKUP(A8,HOP!A:L,12,0)</f>
        <v>326.98</v>
      </c>
      <c r="F8" s="4" t="str">
        <f>VLOOKUP(A8,HOP!A:C,3,0)</f>
        <v>2300033</v>
      </c>
      <c r="G8" s="4">
        <f t="shared" si="0"/>
        <v>0</v>
      </c>
      <c r="H8" s="4" t="str">
        <f t="shared" si="1"/>
        <v>,2300033</v>
      </c>
      <c r="I8" s="4" t="str">
        <f>VLOOKUP(A8,HOP!A:T,20,0)</f>
        <v>直连</v>
      </c>
    </row>
    <row r="9" s="4" customFormat="1" spans="1:9">
      <c r="A9" s="4">
        <v>16802550724</v>
      </c>
      <c r="B9" s="5">
        <v>44516</v>
      </c>
      <c r="C9" s="5">
        <v>44517</v>
      </c>
      <c r="D9" s="4">
        <v>531.4</v>
      </c>
      <c r="E9" s="4" t="str">
        <f>VLOOKUP(A9,HOP!A:L,12,0)</f>
        <v>531.40</v>
      </c>
      <c r="F9" s="4" t="str">
        <f>VLOOKUP(A9,HOP!A:C,3,0)</f>
        <v>2300202</v>
      </c>
      <c r="G9" s="4">
        <f t="shared" si="0"/>
        <v>0</v>
      </c>
      <c r="H9" s="4" t="str">
        <f t="shared" si="1"/>
        <v>,2300202</v>
      </c>
      <c r="I9" s="4" t="str">
        <f>VLOOKUP(A9,HOP!A:T,20,0)</f>
        <v>直连</v>
      </c>
    </row>
    <row r="10" s="4" customFormat="1" spans="1:9">
      <c r="A10" s="4">
        <v>16802676761</v>
      </c>
      <c r="B10" s="5">
        <v>44516</v>
      </c>
      <c r="C10" s="5">
        <v>44517</v>
      </c>
      <c r="D10" s="4">
        <v>210.57</v>
      </c>
      <c r="E10" s="4" t="str">
        <f>VLOOKUP(A10,HOP!A:L,12,0)</f>
        <v>210.57</v>
      </c>
      <c r="F10" s="4" t="str">
        <f>VLOOKUP(A10,HOP!A:C,3,0)</f>
        <v>2300228</v>
      </c>
      <c r="G10" s="4">
        <f t="shared" si="0"/>
        <v>0</v>
      </c>
      <c r="H10" s="4" t="str">
        <f t="shared" si="1"/>
        <v>,2300228</v>
      </c>
      <c r="I10" s="4" t="str">
        <f>VLOOKUP(A10,HOP!A:T,20,0)</f>
        <v>直连</v>
      </c>
    </row>
    <row r="11" s="4" customFormat="1" hidden="1" spans="1:9">
      <c r="A11" s="4">
        <v>16802689581</v>
      </c>
      <c r="B11" s="5">
        <v>44516</v>
      </c>
      <c r="C11" s="5">
        <v>44517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16802818906</v>
      </c>
      <c r="B12" s="5">
        <v>44516</v>
      </c>
      <c r="C12" s="5">
        <v>44517</v>
      </c>
      <c r="D12" s="4">
        <v>258.2</v>
      </c>
      <c r="E12" s="4" t="str">
        <f>VLOOKUP(A12,HOP!A:L,12,0)</f>
        <v>258.20</v>
      </c>
      <c r="F12" s="4" t="str">
        <f>VLOOKUP(A12,HOP!A:C,3,0)</f>
        <v>2300249</v>
      </c>
      <c r="G12" s="4">
        <f t="shared" si="0"/>
        <v>0</v>
      </c>
      <c r="H12" s="4" t="str">
        <f t="shared" si="1"/>
        <v>,2300249</v>
      </c>
      <c r="I12" s="4" t="str">
        <f>VLOOKUP(A12,HOP!A:T,20,0)</f>
        <v>直连</v>
      </c>
    </row>
    <row r="13" s="4" customFormat="1" spans="1:9">
      <c r="A13" s="4">
        <v>16802897511</v>
      </c>
      <c r="B13" s="5">
        <v>44516</v>
      </c>
      <c r="C13" s="5">
        <v>44517</v>
      </c>
      <c r="D13" s="4">
        <v>102.5</v>
      </c>
      <c r="E13" s="4" t="str">
        <f>VLOOKUP(A13,HOP!A:L,12,0)</f>
        <v>102.50</v>
      </c>
      <c r="F13" s="4" t="str">
        <f>VLOOKUP(A13,HOP!A:C,3,0)</f>
        <v>2300267</v>
      </c>
      <c r="G13" s="4">
        <f t="shared" si="0"/>
        <v>0</v>
      </c>
      <c r="H13" s="4" t="str">
        <f t="shared" si="1"/>
        <v>,2300267</v>
      </c>
      <c r="I13" s="4" t="str">
        <f>VLOOKUP(A13,HOP!A:T,20,0)</f>
        <v>直连</v>
      </c>
    </row>
    <row r="14" s="4" customFormat="1" spans="1:9">
      <c r="A14" s="4">
        <v>16802923816</v>
      </c>
      <c r="B14" s="5">
        <v>44516</v>
      </c>
      <c r="C14" s="5">
        <v>44517</v>
      </c>
      <c r="D14" s="4">
        <v>102.5</v>
      </c>
      <c r="E14" s="4" t="str">
        <f>VLOOKUP(A14,HOP!A:L,12,0)</f>
        <v>102.50</v>
      </c>
      <c r="F14" s="4" t="str">
        <f>VLOOKUP(A14,HOP!A:C,3,0)</f>
        <v>2300270</v>
      </c>
      <c r="G14" s="4">
        <f t="shared" si="0"/>
        <v>0</v>
      </c>
      <c r="H14" s="4" t="str">
        <f t="shared" si="1"/>
        <v>,2300270</v>
      </c>
      <c r="I14" s="4" t="str">
        <f>VLOOKUP(A14,HOP!A:T,20,0)</f>
        <v>直连</v>
      </c>
    </row>
    <row r="15" s="4" customFormat="1" hidden="1" spans="1:9">
      <c r="A15" s="4">
        <v>16802946900</v>
      </c>
      <c r="B15" s="5">
        <v>44516</v>
      </c>
      <c r="C15" s="5">
        <v>44517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16803116577</v>
      </c>
      <c r="B16" s="5">
        <v>44516</v>
      </c>
      <c r="C16" s="5">
        <v>44517</v>
      </c>
      <c r="D16" s="4">
        <v>73.78</v>
      </c>
      <c r="E16" s="4" t="str">
        <f>VLOOKUP(A16,HOP!A:L,12,0)</f>
        <v>73.78</v>
      </c>
      <c r="F16" s="4" t="str">
        <f>VLOOKUP(A16,HOP!A:C,3,0)</f>
        <v>2300301</v>
      </c>
      <c r="G16" s="4">
        <f t="shared" si="0"/>
        <v>0</v>
      </c>
      <c r="H16" s="4" t="str">
        <f t="shared" si="1"/>
        <v>,2300301</v>
      </c>
      <c r="I16" s="4" t="str">
        <f>VLOOKUP(A16,HOP!A:T,20,0)</f>
        <v>直连</v>
      </c>
    </row>
    <row r="17" s="4" customFormat="1" spans="1:9">
      <c r="A17" s="4">
        <v>16803542810</v>
      </c>
      <c r="B17" s="5">
        <v>44516</v>
      </c>
      <c r="C17" s="5">
        <v>44517</v>
      </c>
      <c r="D17" s="4">
        <v>592.27</v>
      </c>
      <c r="E17" s="4" t="str">
        <f>VLOOKUP(A17,HOP!A:L,12,0)</f>
        <v>592.27</v>
      </c>
      <c r="F17" s="4" t="str">
        <f>VLOOKUP(A17,HOP!A:C,3,0)</f>
        <v>2300395</v>
      </c>
      <c r="G17" s="4">
        <f t="shared" si="0"/>
        <v>0</v>
      </c>
      <c r="H17" s="4" t="str">
        <f t="shared" si="1"/>
        <v>,2300395</v>
      </c>
      <c r="I17" s="4" t="str">
        <f>VLOOKUP(A17,HOP!A:T,20,0)</f>
        <v>直连</v>
      </c>
    </row>
    <row r="18" s="4" customFormat="1" spans="1:9">
      <c r="A18" s="4">
        <v>16803743199</v>
      </c>
      <c r="B18" s="5">
        <v>44516</v>
      </c>
      <c r="C18" s="5">
        <v>44517</v>
      </c>
      <c r="D18" s="4">
        <v>149.65</v>
      </c>
      <c r="E18" s="4" t="str">
        <f>VLOOKUP(A18,HOP!A:L,12,0)</f>
        <v>149.65</v>
      </c>
      <c r="F18" s="4" t="str">
        <f>VLOOKUP(A18,HOP!A:C,3,0)</f>
        <v>2300444</v>
      </c>
      <c r="G18" s="4">
        <f t="shared" si="0"/>
        <v>0</v>
      </c>
      <c r="H18" s="4" t="str">
        <f t="shared" si="1"/>
        <v>,2300444</v>
      </c>
      <c r="I18" s="4" t="str">
        <f>VLOOKUP(A18,HOP!A:T,20,0)</f>
        <v>直连</v>
      </c>
    </row>
    <row r="19" s="4" customFormat="1" hidden="1" spans="1:9">
      <c r="A19" s="4">
        <v>16803765858</v>
      </c>
      <c r="B19" s="5">
        <v>44516</v>
      </c>
      <c r="C19" s="5">
        <v>44517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10">
      <c r="A20" s="4">
        <v>16804002207</v>
      </c>
      <c r="B20" s="5">
        <v>44516</v>
      </c>
      <c r="C20" s="5">
        <v>44517</v>
      </c>
      <c r="D20" s="4">
        <v>373.15</v>
      </c>
      <c r="E20" s="4">
        <v>373.15</v>
      </c>
      <c r="F20" s="7" t="s">
        <v>111</v>
      </c>
      <c r="G20" s="4">
        <f t="shared" si="0"/>
        <v>0</v>
      </c>
      <c r="H20" s="4" t="str">
        <f t="shared" si="1"/>
        <v>,202111161548530021</v>
      </c>
      <c r="I20" s="4" t="e">
        <f>VLOOKUP(A20,HOP!A:T,20,0)</f>
        <v>#N/A</v>
      </c>
      <c r="J20" s="4">
        <v>11.16</v>
      </c>
    </row>
    <row r="21" s="4" customFormat="1" spans="1:9">
      <c r="A21" s="4">
        <v>16804101265</v>
      </c>
      <c r="B21" s="5">
        <v>44516</v>
      </c>
      <c r="C21" s="5">
        <v>44517</v>
      </c>
      <c r="D21" s="4">
        <v>148.31</v>
      </c>
      <c r="E21" s="4" t="str">
        <f>VLOOKUP(A21,HOP!A:L,12,0)</f>
        <v>148.31</v>
      </c>
      <c r="F21" s="4" t="str">
        <f>VLOOKUP(A21,HOP!A:C,3,0)</f>
        <v>2300537</v>
      </c>
      <c r="G21" s="4">
        <f t="shared" si="0"/>
        <v>0</v>
      </c>
      <c r="H21" s="4" t="str">
        <f t="shared" si="1"/>
        <v>,2300537</v>
      </c>
      <c r="I21" s="4" t="str">
        <f>VLOOKUP(A21,HOP!A:T,20,0)</f>
        <v>直连</v>
      </c>
    </row>
    <row r="22" s="4" customFormat="1" spans="1:9">
      <c r="A22" s="4">
        <v>16804223432</v>
      </c>
      <c r="B22" s="5">
        <v>44516</v>
      </c>
      <c r="C22" s="5">
        <v>44517</v>
      </c>
      <c r="D22" s="4">
        <v>343.6</v>
      </c>
      <c r="E22" s="4" t="str">
        <f>VLOOKUP(A22,HOP!A:L,12,0)</f>
        <v>343.60</v>
      </c>
      <c r="F22" s="4" t="str">
        <f>VLOOKUP(A22,HOP!A:C,3,0)</f>
        <v>2300570</v>
      </c>
      <c r="G22" s="4">
        <f t="shared" si="0"/>
        <v>0</v>
      </c>
      <c r="H22" s="4" t="str">
        <f t="shared" si="1"/>
        <v>,2300570</v>
      </c>
      <c r="I22" s="4" t="str">
        <f>VLOOKUP(A22,HOP!A:T,20,0)</f>
        <v>直连</v>
      </c>
    </row>
    <row r="23" s="4" customFormat="1" spans="1:9">
      <c r="A23" s="4">
        <v>16804232626</v>
      </c>
      <c r="B23" s="5">
        <v>44516</v>
      </c>
      <c r="C23" s="5">
        <v>44517</v>
      </c>
      <c r="D23" s="4">
        <v>163.97</v>
      </c>
      <c r="E23" s="4" t="str">
        <f>VLOOKUP(A23,HOP!A:L,12,0)</f>
        <v>163.97</v>
      </c>
      <c r="F23" s="4" t="str">
        <f>VLOOKUP(A23,HOP!A:C,3,0)</f>
        <v>2300572</v>
      </c>
      <c r="G23" s="4">
        <f t="shared" si="0"/>
        <v>0</v>
      </c>
      <c r="H23" s="4" t="str">
        <f t="shared" si="1"/>
        <v>,2300572</v>
      </c>
      <c r="I23" s="4" t="str">
        <f>VLOOKUP(A23,HOP!A:T,20,0)</f>
        <v>直连</v>
      </c>
    </row>
    <row r="24" s="4" customFormat="1" spans="1:9">
      <c r="A24" s="4">
        <v>16804297525</v>
      </c>
      <c r="B24" s="5">
        <v>44516</v>
      </c>
      <c r="C24" s="5">
        <v>44517</v>
      </c>
      <c r="D24" s="4">
        <v>155.29</v>
      </c>
      <c r="E24" s="4" t="str">
        <f>VLOOKUP(A24,HOP!A:L,12,0)</f>
        <v>155.29</v>
      </c>
      <c r="F24" s="4" t="str">
        <f>VLOOKUP(A24,HOP!A:C,3,0)</f>
        <v>2300595</v>
      </c>
      <c r="G24" s="4">
        <f t="shared" si="0"/>
        <v>0</v>
      </c>
      <c r="H24" s="4" t="str">
        <f t="shared" si="1"/>
        <v>,2300595</v>
      </c>
      <c r="I24" s="4" t="str">
        <f>VLOOKUP(A24,HOP!A:T,20,0)</f>
        <v>直连</v>
      </c>
    </row>
    <row r="25" s="4" customFormat="1" spans="1:9">
      <c r="A25" s="4">
        <v>16804332990</v>
      </c>
      <c r="B25" s="5">
        <v>44516</v>
      </c>
      <c r="C25" s="5">
        <v>44517</v>
      </c>
      <c r="D25" s="4">
        <v>260.16</v>
      </c>
      <c r="E25" s="4" t="str">
        <f>VLOOKUP(A25,HOP!A:L,12,0)</f>
        <v>260.16</v>
      </c>
      <c r="F25" s="4" t="str">
        <f>VLOOKUP(A25,HOP!A:C,3,0)</f>
        <v>2300618</v>
      </c>
      <c r="G25" s="4">
        <f t="shared" si="0"/>
        <v>0</v>
      </c>
      <c r="H25" s="4" t="str">
        <f t="shared" si="1"/>
        <v>,2300618</v>
      </c>
      <c r="I25" s="4" t="str">
        <f>VLOOKUP(A25,HOP!A:T,20,0)</f>
        <v>Saas酒店</v>
      </c>
    </row>
    <row r="26" s="4" customFormat="1" spans="1:9">
      <c r="A26" s="4">
        <v>16807480689</v>
      </c>
      <c r="B26" s="5">
        <v>44516</v>
      </c>
      <c r="C26" s="5">
        <v>44517</v>
      </c>
      <c r="D26" s="4">
        <v>666.52</v>
      </c>
      <c r="E26" s="4" t="str">
        <f>VLOOKUP(A26,HOP!A:L,12,0)</f>
        <v>666.52</v>
      </c>
      <c r="F26" s="4" t="str">
        <f>VLOOKUP(A26,HOP!A:C,3,0)</f>
        <v>2300781</v>
      </c>
      <c r="G26" s="4">
        <f t="shared" si="0"/>
        <v>0</v>
      </c>
      <c r="H26" s="4" t="str">
        <f t="shared" si="1"/>
        <v>,2300781</v>
      </c>
      <c r="I26" s="4" t="str">
        <f>VLOOKUP(A26,HOP!A:T,20,0)</f>
        <v>直连</v>
      </c>
    </row>
    <row r="27" s="4" customFormat="1" spans="1:9">
      <c r="A27" s="4">
        <v>16807801401</v>
      </c>
      <c r="B27" s="5">
        <v>44516</v>
      </c>
      <c r="C27" s="5">
        <v>44517</v>
      </c>
      <c r="D27" s="4">
        <v>204.82</v>
      </c>
      <c r="E27" s="4" t="str">
        <f>VLOOKUP(A27,HOP!A:L,12,0)</f>
        <v>204.82</v>
      </c>
      <c r="F27" s="4" t="str">
        <f>VLOOKUP(A27,HOP!A:C,3,0)</f>
        <v>2300835</v>
      </c>
      <c r="G27" s="4">
        <f t="shared" si="0"/>
        <v>0</v>
      </c>
      <c r="H27" s="4" t="str">
        <f t="shared" si="1"/>
        <v>,2300835</v>
      </c>
      <c r="I27" s="4" t="str">
        <f>VLOOKUP(A27,HOP!A:T,20,0)</f>
        <v>直连</v>
      </c>
    </row>
    <row r="28" s="4" customFormat="1" hidden="1" spans="1:11">
      <c r="A28" s="4">
        <v>16807849094</v>
      </c>
      <c r="B28" s="5">
        <v>44516</v>
      </c>
      <c r="C28" s="5">
        <v>44517</v>
      </c>
      <c r="D28" s="4">
        <v>373.15</v>
      </c>
      <c r="E28" s="4">
        <v>373.15</v>
      </c>
      <c r="F28" s="7" t="s">
        <v>112</v>
      </c>
      <c r="G28" s="4">
        <f t="shared" si="0"/>
        <v>0</v>
      </c>
      <c r="H28" s="4" t="str">
        <f>$H$1&amp;F28</f>
        <v>,202111162009080022</v>
      </c>
      <c r="I28" s="4" t="e">
        <f>VLOOKUP(A28,HOP!A:T,20,0)</f>
        <v>#N/A</v>
      </c>
      <c r="J28" s="4">
        <v>11.16</v>
      </c>
      <c r="K28" s="4" t="s">
        <v>113</v>
      </c>
    </row>
    <row r="29" s="4" customFormat="1" hidden="1" spans="1:11">
      <c r="A29" s="4">
        <v>16807973332</v>
      </c>
      <c r="B29" s="5">
        <v>44516</v>
      </c>
      <c r="C29" s="5">
        <v>44517</v>
      </c>
      <c r="D29" s="4">
        <v>396.1</v>
      </c>
      <c r="E29" s="4">
        <v>396.1</v>
      </c>
      <c r="F29" s="7" t="s">
        <v>114</v>
      </c>
      <c r="G29" s="4">
        <f t="shared" si="0"/>
        <v>0</v>
      </c>
      <c r="H29" s="4" t="str">
        <f t="shared" si="1"/>
        <v>,202111162131200022</v>
      </c>
      <c r="I29" s="4" t="e">
        <f>VLOOKUP(A29,HOP!A:T,20,0)</f>
        <v>#N/A</v>
      </c>
      <c r="J29" s="4">
        <v>11.16</v>
      </c>
      <c r="K29" s="4" t="s">
        <v>113</v>
      </c>
    </row>
    <row r="30" s="4" customFormat="1" hidden="1" spans="1:9">
      <c r="A30" s="4">
        <v>16808190670</v>
      </c>
      <c r="B30" s="5">
        <v>44516</v>
      </c>
      <c r="C30" s="5">
        <v>44517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2" spans="4:4">
      <c r="D32" s="4">
        <f>SUM(D2:D31)</f>
        <v>7509.04</v>
      </c>
    </row>
    <row r="34" spans="1:5">
      <c r="A34" s="4" t="s">
        <v>115</v>
      </c>
      <c r="D34" s="4">
        <v>780</v>
      </c>
      <c r="E34" s="4">
        <v>950.84</v>
      </c>
    </row>
    <row r="35" spans="1:5">
      <c r="A35" s="4" t="s">
        <v>116</v>
      </c>
      <c r="D35" s="4">
        <v>5326.48</v>
      </c>
      <c r="E35" s="4">
        <v>6493.13</v>
      </c>
    </row>
    <row r="36" spans="1:5">
      <c r="A36" s="4" t="s">
        <v>117</v>
      </c>
      <c r="D36" s="4">
        <v>260.16</v>
      </c>
      <c r="E36" s="4">
        <v>317.14</v>
      </c>
    </row>
    <row r="37" spans="1:5">
      <c r="A37" s="4" t="s">
        <v>118</v>
      </c>
      <c r="D37" s="4">
        <v>373.15</v>
      </c>
      <c r="E37" s="4">
        <v>454.88</v>
      </c>
    </row>
    <row r="38" ht="24" customHeight="1" spans="1:5">
      <c r="A38" s="4" t="s">
        <v>119</v>
      </c>
      <c r="D38" s="4">
        <v>769.25</v>
      </c>
      <c r="E38" s="4">
        <v>937.74</v>
      </c>
    </row>
    <row r="39" spans="1:5">
      <c r="A39" s="4" t="s">
        <v>120</v>
      </c>
      <c r="D39" s="4">
        <f>SUBTOTAL(9,D34:D38)</f>
        <v>7509.04</v>
      </c>
      <c r="E39" s="4">
        <f>SUBTOTAL(9,E34:E38)</f>
        <v>9153.73</v>
      </c>
    </row>
    <row r="40" spans="1:1">
      <c r="A40" s="4" t="s">
        <v>121</v>
      </c>
    </row>
  </sheetData>
  <autoFilter ref="A1:XFD40">
    <filterColumn colId="3">
      <filters blank="1">
        <filter val="666.52"/>
        <filter val="7509.04"/>
        <filter val="373.15"/>
        <filter val="260.16"/>
        <filter val="163.97"/>
        <filter val="210.57"/>
        <filter val="326.98"/>
        <filter val="428.18"/>
        <filter val="215.1"/>
        <filter val="396.1"/>
        <filter val="258.2"/>
        <filter val="531.4"/>
        <filter val="102.5"/>
        <filter val="149.65"/>
        <filter val="343.6"/>
        <filter val="592.27"/>
        <filter val="155.29"/>
        <filter val="148.31"/>
        <filter val="73.78"/>
        <filter val="780"/>
        <filter val="204.82"/>
        <filter val="652.84"/>
      </filters>
    </filterColumn>
    <filterColumn colId="8">
      <filters blank="1">
        <filter val="直采"/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2" sqref="A2:A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0">
      <c r="A1" s="2" t="s">
        <v>122</v>
      </c>
      <c r="B1" s="2" t="s">
        <v>123</v>
      </c>
      <c r="C1" s="2" t="s">
        <v>124</v>
      </c>
      <c r="D1" s="2" t="s">
        <v>125</v>
      </c>
      <c r="E1" s="2" t="s">
        <v>13</v>
      </c>
      <c r="F1" s="2" t="s">
        <v>5</v>
      </c>
      <c r="G1" s="2" t="s">
        <v>6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</row>
    <row r="2" s="1" customFormat="1" ht="12.75" spans="1:20">
      <c r="A2" s="3">
        <v>16775714320</v>
      </c>
      <c r="B2" s="1" t="s">
        <v>139</v>
      </c>
      <c r="C2" s="1" t="s">
        <v>140</v>
      </c>
      <c r="D2" s="1" t="s">
        <v>141</v>
      </c>
      <c r="E2" s="1" t="s">
        <v>30</v>
      </c>
      <c r="F2" s="1" t="s">
        <v>142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</row>
    <row r="3" s="1" customFormat="1" ht="12.75" spans="1:20">
      <c r="A3" s="3">
        <v>16783619594</v>
      </c>
      <c r="B3" s="1" t="s">
        <v>154</v>
      </c>
      <c r="C3" s="1" t="s">
        <v>155</v>
      </c>
      <c r="D3" s="1" t="s">
        <v>156</v>
      </c>
      <c r="E3" s="1" t="s">
        <v>36</v>
      </c>
      <c r="F3" s="1" t="s">
        <v>142</v>
      </c>
      <c r="G3" s="1" t="s">
        <v>143</v>
      </c>
      <c r="H3" s="1" t="s">
        <v>144</v>
      </c>
      <c r="I3" s="1" t="s">
        <v>157</v>
      </c>
      <c r="J3" s="1" t="s">
        <v>146</v>
      </c>
      <c r="K3" s="1" t="s">
        <v>157</v>
      </c>
      <c r="L3" s="1" t="s">
        <v>157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158</v>
      </c>
      <c r="R3" s="1" t="s">
        <v>151</v>
      </c>
      <c r="S3" s="1" t="s">
        <v>152</v>
      </c>
      <c r="T3" s="1" t="s">
        <v>159</v>
      </c>
    </row>
    <row r="4" s="1" customFormat="1" ht="12.75" spans="1:20">
      <c r="A4" s="3">
        <v>16786469323</v>
      </c>
      <c r="B4" s="1" t="s">
        <v>160</v>
      </c>
      <c r="C4" s="1" t="s">
        <v>161</v>
      </c>
      <c r="D4" s="1" t="s">
        <v>162</v>
      </c>
      <c r="E4" s="1" t="s">
        <v>39</v>
      </c>
      <c r="F4" s="1" t="s">
        <v>163</v>
      </c>
      <c r="G4" s="1" t="s">
        <v>143</v>
      </c>
      <c r="H4" s="1" t="s">
        <v>144</v>
      </c>
      <c r="I4" s="1" t="s">
        <v>164</v>
      </c>
      <c r="J4" s="1" t="s">
        <v>146</v>
      </c>
      <c r="K4" s="1" t="s">
        <v>164</v>
      </c>
      <c r="L4" s="1" t="s">
        <v>164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165</v>
      </c>
      <c r="R4" s="1" t="s">
        <v>151</v>
      </c>
      <c r="S4" s="1" t="s">
        <v>152</v>
      </c>
      <c r="T4" s="1" t="s">
        <v>153</v>
      </c>
    </row>
    <row r="5" s="1" customFormat="1" ht="12.75" spans="1:20">
      <c r="A5" s="3">
        <v>16796873925</v>
      </c>
      <c r="B5" s="1" t="s">
        <v>163</v>
      </c>
      <c r="C5" s="1" t="s">
        <v>166</v>
      </c>
      <c r="D5" s="1" t="s">
        <v>167</v>
      </c>
      <c r="E5" s="1" t="s">
        <v>43</v>
      </c>
      <c r="F5" s="1" t="s">
        <v>163</v>
      </c>
      <c r="G5" s="1" t="s">
        <v>143</v>
      </c>
      <c r="H5" s="1" t="s">
        <v>144</v>
      </c>
      <c r="I5" s="1" t="s">
        <v>168</v>
      </c>
      <c r="J5" s="1" t="s">
        <v>146</v>
      </c>
      <c r="K5" s="1" t="s">
        <v>168</v>
      </c>
      <c r="L5" s="1" t="s">
        <v>168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169</v>
      </c>
      <c r="R5" s="1" t="s">
        <v>151</v>
      </c>
      <c r="S5" s="1" t="s">
        <v>152</v>
      </c>
      <c r="T5" s="1" t="s">
        <v>153</v>
      </c>
    </row>
    <row r="6" s="1" customFormat="1" ht="12.75" spans="1:20">
      <c r="A6" s="3">
        <v>16801650226</v>
      </c>
      <c r="B6" s="1" t="s">
        <v>163</v>
      </c>
      <c r="C6" s="1" t="s">
        <v>170</v>
      </c>
      <c r="D6" s="1" t="s">
        <v>171</v>
      </c>
      <c r="E6" s="1" t="s">
        <v>53</v>
      </c>
      <c r="F6" s="1" t="s">
        <v>142</v>
      </c>
      <c r="G6" s="1" t="s">
        <v>143</v>
      </c>
      <c r="H6" s="1" t="s">
        <v>144</v>
      </c>
      <c r="I6" s="1" t="s">
        <v>172</v>
      </c>
      <c r="J6" s="1" t="s">
        <v>146</v>
      </c>
      <c r="K6" s="1" t="s">
        <v>172</v>
      </c>
      <c r="L6" s="1" t="s">
        <v>172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173</v>
      </c>
      <c r="R6" s="1" t="s">
        <v>151</v>
      </c>
      <c r="S6" s="1" t="s">
        <v>152</v>
      </c>
      <c r="T6" s="1" t="s">
        <v>153</v>
      </c>
    </row>
    <row r="7" s="1" customFormat="1" ht="12.75" spans="1:20">
      <c r="A7" s="3">
        <v>16802550724</v>
      </c>
      <c r="B7" s="1" t="s">
        <v>142</v>
      </c>
      <c r="C7" s="1" t="s">
        <v>174</v>
      </c>
      <c r="D7" s="1" t="s">
        <v>175</v>
      </c>
      <c r="E7" s="1" t="s">
        <v>56</v>
      </c>
      <c r="F7" s="1" t="s">
        <v>142</v>
      </c>
      <c r="G7" s="1" t="s">
        <v>143</v>
      </c>
      <c r="H7" s="1" t="s">
        <v>144</v>
      </c>
      <c r="I7" s="1" t="s">
        <v>176</v>
      </c>
      <c r="J7" s="1" t="s">
        <v>146</v>
      </c>
      <c r="K7" s="1" t="s">
        <v>176</v>
      </c>
      <c r="L7" s="1" t="s">
        <v>176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177</v>
      </c>
      <c r="R7" s="1" t="s">
        <v>151</v>
      </c>
      <c r="S7" s="1" t="s">
        <v>152</v>
      </c>
      <c r="T7" s="1" t="s">
        <v>153</v>
      </c>
    </row>
    <row r="8" s="1" customFormat="1" ht="12.75" spans="1:20">
      <c r="A8" s="3">
        <v>16802676761</v>
      </c>
      <c r="B8" s="1" t="s">
        <v>142</v>
      </c>
      <c r="C8" s="1" t="s">
        <v>178</v>
      </c>
      <c r="D8" s="1" t="s">
        <v>179</v>
      </c>
      <c r="E8" s="1" t="s">
        <v>59</v>
      </c>
      <c r="F8" s="1" t="s">
        <v>142</v>
      </c>
      <c r="G8" s="1" t="s">
        <v>143</v>
      </c>
      <c r="H8" s="1" t="s">
        <v>144</v>
      </c>
      <c r="I8" s="1" t="s">
        <v>180</v>
      </c>
      <c r="J8" s="1" t="s">
        <v>146</v>
      </c>
      <c r="K8" s="1" t="s">
        <v>180</v>
      </c>
      <c r="L8" s="1" t="s">
        <v>180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181</v>
      </c>
      <c r="R8" s="1" t="s">
        <v>151</v>
      </c>
      <c r="S8" s="1" t="s">
        <v>152</v>
      </c>
      <c r="T8" s="1" t="s">
        <v>153</v>
      </c>
    </row>
    <row r="9" s="1" customFormat="1" ht="12.75" spans="1:20">
      <c r="A9" s="3">
        <v>16802818906</v>
      </c>
      <c r="B9" s="1" t="s">
        <v>142</v>
      </c>
      <c r="C9" s="1" t="s">
        <v>182</v>
      </c>
      <c r="D9" s="1" t="s">
        <v>183</v>
      </c>
      <c r="E9" s="1" t="s">
        <v>64</v>
      </c>
      <c r="F9" s="1" t="s">
        <v>142</v>
      </c>
      <c r="G9" s="1" t="s">
        <v>143</v>
      </c>
      <c r="H9" s="1" t="s">
        <v>144</v>
      </c>
      <c r="I9" s="1" t="s">
        <v>184</v>
      </c>
      <c r="J9" s="1" t="s">
        <v>146</v>
      </c>
      <c r="K9" s="1" t="s">
        <v>184</v>
      </c>
      <c r="L9" s="1" t="s">
        <v>184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185</v>
      </c>
      <c r="R9" s="1" t="s">
        <v>151</v>
      </c>
      <c r="S9" s="1" t="s">
        <v>152</v>
      </c>
      <c r="T9" s="1" t="s">
        <v>153</v>
      </c>
    </row>
    <row r="10" s="1" customFormat="1" ht="12.75" spans="1:20">
      <c r="A10" s="3">
        <v>16802897511</v>
      </c>
      <c r="B10" s="1" t="s">
        <v>142</v>
      </c>
      <c r="C10" s="1" t="s">
        <v>186</v>
      </c>
      <c r="D10" s="1" t="s">
        <v>187</v>
      </c>
      <c r="E10" s="1" t="s">
        <v>67</v>
      </c>
      <c r="F10" s="1" t="s">
        <v>142</v>
      </c>
      <c r="G10" s="1" t="s">
        <v>143</v>
      </c>
      <c r="H10" s="1" t="s">
        <v>144</v>
      </c>
      <c r="I10" s="1" t="s">
        <v>188</v>
      </c>
      <c r="J10" s="1" t="s">
        <v>146</v>
      </c>
      <c r="K10" s="1" t="s">
        <v>188</v>
      </c>
      <c r="L10" s="1" t="s">
        <v>188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189</v>
      </c>
      <c r="R10" s="1" t="s">
        <v>151</v>
      </c>
      <c r="S10" s="1" t="s">
        <v>152</v>
      </c>
      <c r="T10" s="1" t="s">
        <v>153</v>
      </c>
    </row>
    <row r="11" s="1" customFormat="1" ht="12.75" spans="1:20">
      <c r="A11" s="3">
        <v>16802923816</v>
      </c>
      <c r="B11" s="1" t="s">
        <v>142</v>
      </c>
      <c r="C11" s="1" t="s">
        <v>190</v>
      </c>
      <c r="D11" s="1" t="s">
        <v>187</v>
      </c>
      <c r="E11" s="1" t="s">
        <v>68</v>
      </c>
      <c r="F11" s="1" t="s">
        <v>142</v>
      </c>
      <c r="G11" s="1" t="s">
        <v>143</v>
      </c>
      <c r="H11" s="1" t="s">
        <v>144</v>
      </c>
      <c r="I11" s="1" t="s">
        <v>188</v>
      </c>
      <c r="J11" s="1" t="s">
        <v>146</v>
      </c>
      <c r="K11" s="1" t="s">
        <v>188</v>
      </c>
      <c r="L11" s="1" t="s">
        <v>188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191</v>
      </c>
      <c r="R11" s="1" t="s">
        <v>151</v>
      </c>
      <c r="S11" s="1" t="s">
        <v>152</v>
      </c>
      <c r="T11" s="1" t="s">
        <v>153</v>
      </c>
    </row>
    <row r="12" s="1" customFormat="1" ht="12.75" spans="1:20">
      <c r="A12" s="3">
        <v>16803116577</v>
      </c>
      <c r="B12" s="1" t="s">
        <v>142</v>
      </c>
      <c r="C12" s="1" t="s">
        <v>192</v>
      </c>
      <c r="D12" s="1" t="s">
        <v>193</v>
      </c>
      <c r="E12" s="1" t="s">
        <v>72</v>
      </c>
      <c r="F12" s="1" t="s">
        <v>142</v>
      </c>
      <c r="G12" s="1" t="s">
        <v>143</v>
      </c>
      <c r="H12" s="1" t="s">
        <v>144</v>
      </c>
      <c r="I12" s="1" t="s">
        <v>194</v>
      </c>
      <c r="J12" s="1" t="s">
        <v>146</v>
      </c>
      <c r="K12" s="1" t="s">
        <v>194</v>
      </c>
      <c r="L12" s="1" t="s">
        <v>194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195</v>
      </c>
      <c r="R12" s="1" t="s">
        <v>151</v>
      </c>
      <c r="S12" s="1" t="s">
        <v>152</v>
      </c>
      <c r="T12" s="1" t="s">
        <v>153</v>
      </c>
    </row>
    <row r="13" s="1" customFormat="1" ht="12.75" spans="1:20">
      <c r="A13" s="3">
        <v>16803542810</v>
      </c>
      <c r="B13" s="1" t="s">
        <v>142</v>
      </c>
      <c r="C13" s="1" t="s">
        <v>196</v>
      </c>
      <c r="D13" s="1" t="s">
        <v>197</v>
      </c>
      <c r="E13" s="1" t="s">
        <v>75</v>
      </c>
      <c r="F13" s="1" t="s">
        <v>142</v>
      </c>
      <c r="G13" s="1" t="s">
        <v>143</v>
      </c>
      <c r="H13" s="1" t="s">
        <v>144</v>
      </c>
      <c r="I13" s="1" t="s">
        <v>198</v>
      </c>
      <c r="J13" s="1" t="s">
        <v>146</v>
      </c>
      <c r="K13" s="1" t="s">
        <v>198</v>
      </c>
      <c r="L13" s="1" t="s">
        <v>198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199</v>
      </c>
      <c r="R13" s="1" t="s">
        <v>151</v>
      </c>
      <c r="S13" s="1" t="s">
        <v>152</v>
      </c>
      <c r="T13" s="1" t="s">
        <v>153</v>
      </c>
    </row>
    <row r="14" s="1" customFormat="1" ht="12.75" spans="1:20">
      <c r="A14" s="3">
        <v>16803743199</v>
      </c>
      <c r="B14" s="1" t="s">
        <v>142</v>
      </c>
      <c r="C14" s="1" t="s">
        <v>200</v>
      </c>
      <c r="D14" s="1" t="s">
        <v>201</v>
      </c>
      <c r="E14" s="1" t="s">
        <v>78</v>
      </c>
      <c r="F14" s="1" t="s">
        <v>142</v>
      </c>
      <c r="G14" s="1" t="s">
        <v>143</v>
      </c>
      <c r="H14" s="1" t="s">
        <v>144</v>
      </c>
      <c r="I14" s="1" t="s">
        <v>202</v>
      </c>
      <c r="J14" s="1" t="s">
        <v>146</v>
      </c>
      <c r="K14" s="1" t="s">
        <v>202</v>
      </c>
      <c r="L14" s="1" t="s">
        <v>202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203</v>
      </c>
      <c r="R14" s="1" t="s">
        <v>151</v>
      </c>
      <c r="S14" s="1" t="s">
        <v>152</v>
      </c>
      <c r="T14" s="1" t="s">
        <v>153</v>
      </c>
    </row>
    <row r="15" s="1" customFormat="1" ht="12.75" spans="1:20">
      <c r="A15" s="3">
        <v>16804101265</v>
      </c>
      <c r="B15" s="1" t="s">
        <v>142</v>
      </c>
      <c r="C15" s="1" t="s">
        <v>204</v>
      </c>
      <c r="D15" s="1" t="s">
        <v>205</v>
      </c>
      <c r="E15" s="1" t="s">
        <v>87</v>
      </c>
      <c r="F15" s="1" t="s">
        <v>142</v>
      </c>
      <c r="G15" s="1" t="s">
        <v>143</v>
      </c>
      <c r="H15" s="1" t="s">
        <v>144</v>
      </c>
      <c r="I15" s="1" t="s">
        <v>206</v>
      </c>
      <c r="J15" s="1" t="s">
        <v>146</v>
      </c>
      <c r="K15" s="1" t="s">
        <v>206</v>
      </c>
      <c r="L15" s="1" t="s">
        <v>206</v>
      </c>
      <c r="M15" s="1" t="s">
        <v>147</v>
      </c>
      <c r="N15" s="1" t="s">
        <v>147</v>
      </c>
      <c r="O15" s="1" t="s">
        <v>148</v>
      </c>
      <c r="P15" s="1" t="s">
        <v>149</v>
      </c>
      <c r="Q15" s="1" t="s">
        <v>207</v>
      </c>
      <c r="R15" s="1" t="s">
        <v>151</v>
      </c>
      <c r="S15" s="1" t="s">
        <v>152</v>
      </c>
      <c r="T15" s="1" t="s">
        <v>153</v>
      </c>
    </row>
    <row r="16" s="1" customFormat="1" ht="12.75" spans="1:20">
      <c r="A16" s="3">
        <v>16804223432</v>
      </c>
      <c r="B16" s="1" t="s">
        <v>142</v>
      </c>
      <c r="C16" s="1" t="s">
        <v>208</v>
      </c>
      <c r="D16" s="1" t="s">
        <v>209</v>
      </c>
      <c r="E16" s="1" t="s">
        <v>90</v>
      </c>
      <c r="F16" s="1" t="s">
        <v>142</v>
      </c>
      <c r="G16" s="1" t="s">
        <v>143</v>
      </c>
      <c r="H16" s="1" t="s">
        <v>144</v>
      </c>
      <c r="I16" s="1" t="s">
        <v>210</v>
      </c>
      <c r="J16" s="1" t="s">
        <v>146</v>
      </c>
      <c r="K16" s="1" t="s">
        <v>210</v>
      </c>
      <c r="L16" s="1" t="s">
        <v>210</v>
      </c>
      <c r="M16" s="1" t="s">
        <v>147</v>
      </c>
      <c r="N16" s="1" t="s">
        <v>147</v>
      </c>
      <c r="O16" s="1" t="s">
        <v>148</v>
      </c>
      <c r="P16" s="1" t="s">
        <v>149</v>
      </c>
      <c r="Q16" s="1" t="s">
        <v>211</v>
      </c>
      <c r="R16" s="1" t="s">
        <v>151</v>
      </c>
      <c r="S16" s="1" t="s">
        <v>152</v>
      </c>
      <c r="T16" s="1" t="s">
        <v>153</v>
      </c>
    </row>
    <row r="17" s="1" customFormat="1" ht="12.75" spans="1:20">
      <c r="A17" s="3">
        <v>16804232626</v>
      </c>
      <c r="B17" s="1" t="s">
        <v>142</v>
      </c>
      <c r="C17" s="1" t="s">
        <v>212</v>
      </c>
      <c r="D17" s="1" t="s">
        <v>209</v>
      </c>
      <c r="E17" s="1" t="s">
        <v>92</v>
      </c>
      <c r="F17" s="1" t="s">
        <v>142</v>
      </c>
      <c r="G17" s="1" t="s">
        <v>143</v>
      </c>
      <c r="H17" s="1" t="s">
        <v>144</v>
      </c>
      <c r="I17" s="1" t="s">
        <v>213</v>
      </c>
      <c r="J17" s="1" t="s">
        <v>146</v>
      </c>
      <c r="K17" s="1" t="s">
        <v>213</v>
      </c>
      <c r="L17" s="1" t="s">
        <v>213</v>
      </c>
      <c r="M17" s="1" t="s">
        <v>147</v>
      </c>
      <c r="N17" s="1" t="s">
        <v>147</v>
      </c>
      <c r="O17" s="1" t="s">
        <v>148</v>
      </c>
      <c r="P17" s="1" t="s">
        <v>149</v>
      </c>
      <c r="Q17" s="1" t="s">
        <v>214</v>
      </c>
      <c r="R17" s="1" t="s">
        <v>151</v>
      </c>
      <c r="S17" s="1" t="s">
        <v>152</v>
      </c>
      <c r="T17" s="1" t="s">
        <v>153</v>
      </c>
    </row>
    <row r="18" s="1" customFormat="1" ht="12.75" spans="1:20">
      <c r="A18" s="3">
        <v>16804297525</v>
      </c>
      <c r="B18" s="1" t="s">
        <v>142</v>
      </c>
      <c r="C18" s="1" t="s">
        <v>215</v>
      </c>
      <c r="D18" s="1" t="s">
        <v>209</v>
      </c>
      <c r="E18" s="1" t="s">
        <v>94</v>
      </c>
      <c r="F18" s="1" t="s">
        <v>142</v>
      </c>
      <c r="G18" s="1" t="s">
        <v>143</v>
      </c>
      <c r="H18" s="1" t="s">
        <v>144</v>
      </c>
      <c r="I18" s="1" t="s">
        <v>216</v>
      </c>
      <c r="J18" s="1" t="s">
        <v>146</v>
      </c>
      <c r="K18" s="1" t="s">
        <v>216</v>
      </c>
      <c r="L18" s="1" t="s">
        <v>216</v>
      </c>
      <c r="M18" s="1" t="s">
        <v>147</v>
      </c>
      <c r="N18" s="1" t="s">
        <v>147</v>
      </c>
      <c r="O18" s="1" t="s">
        <v>148</v>
      </c>
      <c r="P18" s="1" t="s">
        <v>149</v>
      </c>
      <c r="Q18" s="1" t="s">
        <v>217</v>
      </c>
      <c r="R18" s="1" t="s">
        <v>151</v>
      </c>
      <c r="S18" s="1" t="s">
        <v>152</v>
      </c>
      <c r="T18" s="1" t="s">
        <v>153</v>
      </c>
    </row>
    <row r="19" s="1" customFormat="1" ht="12.75" spans="1:20">
      <c r="A19" s="3">
        <v>16804332990</v>
      </c>
      <c r="B19" s="1" t="s">
        <v>142</v>
      </c>
      <c r="C19" s="1" t="s">
        <v>218</v>
      </c>
      <c r="D19" s="1" t="s">
        <v>219</v>
      </c>
      <c r="E19" s="1" t="s">
        <v>97</v>
      </c>
      <c r="F19" s="1" t="s">
        <v>142</v>
      </c>
      <c r="G19" s="1" t="s">
        <v>143</v>
      </c>
      <c r="H19" s="1" t="s">
        <v>144</v>
      </c>
      <c r="I19" s="1" t="s">
        <v>220</v>
      </c>
      <c r="J19" s="1" t="s">
        <v>146</v>
      </c>
      <c r="K19" s="1" t="s">
        <v>220</v>
      </c>
      <c r="L19" s="1" t="s">
        <v>220</v>
      </c>
      <c r="M19" s="1" t="s">
        <v>147</v>
      </c>
      <c r="N19" s="1" t="s">
        <v>147</v>
      </c>
      <c r="O19" s="1" t="s">
        <v>148</v>
      </c>
      <c r="P19" s="1" t="s">
        <v>149</v>
      </c>
      <c r="Q19" s="1" t="s">
        <v>221</v>
      </c>
      <c r="R19" s="1" t="s">
        <v>151</v>
      </c>
      <c r="S19" s="1" t="s">
        <v>152</v>
      </c>
      <c r="T19" s="1" t="s">
        <v>222</v>
      </c>
    </row>
    <row r="20" s="1" customFormat="1" ht="12.75" spans="1:20">
      <c r="A20" s="3">
        <v>16807480689</v>
      </c>
      <c r="B20" s="1" t="s">
        <v>142</v>
      </c>
      <c r="C20" s="1" t="s">
        <v>223</v>
      </c>
      <c r="D20" s="1" t="s">
        <v>224</v>
      </c>
      <c r="E20" s="1" t="s">
        <v>100</v>
      </c>
      <c r="F20" s="1" t="s">
        <v>142</v>
      </c>
      <c r="G20" s="1" t="s">
        <v>143</v>
      </c>
      <c r="H20" s="1" t="s">
        <v>144</v>
      </c>
      <c r="I20" s="1" t="s">
        <v>225</v>
      </c>
      <c r="J20" s="1" t="s">
        <v>146</v>
      </c>
      <c r="K20" s="1" t="s">
        <v>225</v>
      </c>
      <c r="L20" s="1" t="s">
        <v>225</v>
      </c>
      <c r="M20" s="1" t="s">
        <v>147</v>
      </c>
      <c r="N20" s="1" t="s">
        <v>147</v>
      </c>
      <c r="O20" s="1" t="s">
        <v>148</v>
      </c>
      <c r="P20" s="1" t="s">
        <v>149</v>
      </c>
      <c r="Q20" s="1" t="s">
        <v>226</v>
      </c>
      <c r="R20" s="1" t="s">
        <v>151</v>
      </c>
      <c r="S20" s="1" t="s">
        <v>152</v>
      </c>
      <c r="T20" s="1" t="s">
        <v>153</v>
      </c>
    </row>
    <row r="21" s="1" customFormat="1" ht="12.75" spans="1:20">
      <c r="A21" s="3">
        <v>16807801401</v>
      </c>
      <c r="B21" s="1" t="s">
        <v>142</v>
      </c>
      <c r="C21" s="1" t="s">
        <v>227</v>
      </c>
      <c r="D21" s="1" t="s">
        <v>228</v>
      </c>
      <c r="E21" s="1" t="s">
        <v>102</v>
      </c>
      <c r="F21" s="1" t="s">
        <v>142</v>
      </c>
      <c r="G21" s="1" t="s">
        <v>143</v>
      </c>
      <c r="H21" s="1" t="s">
        <v>144</v>
      </c>
      <c r="I21" s="1" t="s">
        <v>229</v>
      </c>
      <c r="J21" s="1" t="s">
        <v>146</v>
      </c>
      <c r="K21" s="1" t="s">
        <v>229</v>
      </c>
      <c r="L21" s="1" t="s">
        <v>229</v>
      </c>
      <c r="M21" s="1" t="s">
        <v>147</v>
      </c>
      <c r="N21" s="1" t="s">
        <v>147</v>
      </c>
      <c r="O21" s="1" t="s">
        <v>148</v>
      </c>
      <c r="P21" s="1" t="s">
        <v>149</v>
      </c>
      <c r="Q21" s="1" t="s">
        <v>230</v>
      </c>
      <c r="R21" s="1" t="s">
        <v>151</v>
      </c>
      <c r="S21" s="1" t="s">
        <v>152</v>
      </c>
      <c r="T21" s="1" t="s">
        <v>153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2021-11-20T02:44:10Z</dcterms:created>
  <dcterms:modified xsi:type="dcterms:W3CDTF">2021-11-20T03:01:20Z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7148A5DFCC6A450DA0F7A241385F362D</vt:lpwstr>
  </property>
  <property fmtid="{D5CDD505-2E9C-101B-9397-08002B2CF9AE}" pid="3" name="KSOProductBuildVer">
    <vt:lpwstr>2052-11.1.0.11045</vt:lpwstr>
  </property>
</Properties>
</file>