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对账!$A$1:$U$12</definedName>
  </definedNames>
  <calcPr calcId="144525"/>
</workbook>
</file>

<file path=xl/sharedStrings.xml><?xml version="1.0" encoding="utf-8"?>
<sst xmlns="http://schemas.openxmlformats.org/spreadsheetml/2006/main" count="334" uniqueCount="126">
  <si>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</si>
  <si>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</si>
  <si>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</si>
  <si>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</si>
  <si>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</si>
  <si>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</si>
  <si>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</si>
  <si>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</si>
  <si>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</si>
  <si>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</si>
  <si>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</si>
  <si>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</si>
  <si>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</si>
  <si>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</si>
  <si>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</si>
  <si>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</si>
  <si>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</si>
  <si>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</si>
  <si>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</si>
  <si>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</si>
  <si>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</si>
  <si>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</si>
  <si>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</si>
  <si>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</si>
  <si>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</si>
  <si>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</si>
  <si>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</si>
  <si>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[岳阳]岳阳格兰云天大酒店(37071525)</t>
  </si>
  <si>
    <t>豪华大床房&lt;双人入住&gt;&lt;内宾&gt;&lt;预付&gt;&lt;双早&gt;</t>
  </si>
  <si>
    <t>CNY</t>
  </si>
  <si>
    <t>谢泽州</t>
  </si>
  <si>
    <t>CA363211121CNY</t>
  </si>
  <si>
    <t>未提现</t>
  </si>
  <si>
    <t>携程开票</t>
  </si>
  <si>
    <t>[重庆]7天连锁酒店(开县开州大道中心店)(69319761)</t>
  </si>
  <si>
    <t>自主双床房&lt;双人入住&gt;&lt;内宾&gt;&lt;预付&gt;&lt;无早&gt;</t>
  </si>
  <si>
    <t>孙伟</t>
  </si>
  <si>
    <t>[河源]麗枫酒店(河源万隆城店)(69319935)</t>
  </si>
  <si>
    <t>景观双床房&lt;双人入住&gt;&lt;内宾&gt;&lt;预付&gt;&lt;无早&gt;</t>
  </si>
  <si>
    <t>白雪峻</t>
  </si>
  <si>
    <t>[琼海]椰风金隆酒店(琼海银海路旗舰店)(78177090)</t>
  </si>
  <si>
    <t>豪华双床房&lt;双人入住&gt;&lt;无早&gt;</t>
  </si>
  <si>
    <t>易西南</t>
  </si>
  <si>
    <t>acknowledge</t>
  </si>
  <si>
    <t>[惠东]顺逸东方白盆湖温泉酒店（惠州惠东白盆珠店）(81153585)</t>
  </si>
  <si>
    <t>标准双床房&lt;双人入住&gt;&lt;双早&gt;</t>
  </si>
  <si>
    <t>黄艳,胡立城</t>
  </si>
  <si>
    <t>CA363211122CNY</t>
  </si>
  <si>
    <t>[英德]英德石头酒店(78167352)</t>
  </si>
  <si>
    <t>独栋私家泡池大床房&lt;双人入住&gt;&lt;双早&gt;</t>
  </si>
  <si>
    <t>区源洲</t>
  </si>
  <si>
    <t>[清远]麗枫酒店(清远体育公园市政府店)(68299348)</t>
  </si>
  <si>
    <t>行政双床房&lt;双人入住&gt;&lt;内宾&gt;&lt;预付&gt;&lt;双早&gt;</t>
  </si>
  <si>
    <t>邱越</t>
  </si>
  <si>
    <t>[深圳]深圳圣淘沙酒店(翡翠店)(27955014)</t>
  </si>
  <si>
    <t>高级大床房&lt;双人入住&gt;&lt;内宾&gt;&lt;预付&gt;&lt;双早&gt;</t>
  </si>
  <si>
    <t>刘伟</t>
  </si>
  <si>
    <t>取消</t>
  </si>
  <si>
    <t>王莉君</t>
  </si>
  <si>
    <t>陈永标</t>
  </si>
  <si>
    <t>，</t>
  </si>
  <si>
    <t>A211122091843481</t>
  </si>
  <si>
    <t>A211122091922481</t>
  </si>
  <si>
    <t>CNY / HKD 当前参考汇率: 1.218590713</t>
  </si>
  <si>
    <t>总计：2892.82 CNY/
3525.16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</si>
  <si>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</si>
  <si>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</si>
  <si>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</si>
  <si>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</si>
  <si>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</si>
  <si>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</si>
  <si>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</si>
  <si>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</si>
  <si>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</si>
  <si>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</si>
  <si>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</si>
  <si>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</si>
  <si>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</si>
  <si>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</si>
  <si>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</si>
  <si>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</si>
  <si>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</si>
  <si>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2021-11-04</t>
  </si>
  <si>
    <t>2289580</t>
  </si>
  <si>
    <t>顺逸东方白盆湖温泉（惠州惠东白盆珠店）</t>
  </si>
  <si>
    <t>2021-11-06</t>
  </si>
  <si>
    <t>2021-11-07</t>
  </si>
  <si>
    <t>退房日周结</t>
  </si>
  <si>
    <t>1200.00</t>
  </si>
  <si>
    <t>RMB</t>
  </si>
  <si>
    <t>0</t>
  </si>
  <si>
    <t>0.00</t>
  </si>
  <si>
    <t>携程国内直连(DD)</t>
  </si>
  <si>
    <t>2021-11-04 18:49:17</t>
  </si>
  <si>
    <t>否</t>
  </si>
  <si>
    <t>汇智国际旅游发展有限公司</t>
  </si>
  <si>
    <t>直采</t>
  </si>
  <si>
    <t>2021-11-05</t>
  </si>
  <si>
    <t>2289911</t>
  </si>
  <si>
    <t>岳阳格兰云天大酒店</t>
  </si>
  <si>
    <t>370.00</t>
  </si>
  <si>
    <t>2021-11-05 01:01:15</t>
  </si>
  <si>
    <t>直连</t>
  </si>
  <si>
    <t>2290415</t>
  </si>
  <si>
    <t>7天连锁酒店(开县开州大道中心店)</t>
  </si>
  <si>
    <t>91.46</t>
  </si>
  <si>
    <t>2021-11-05 14:57:59</t>
  </si>
  <si>
    <t>2290420</t>
  </si>
  <si>
    <t>石头酒店</t>
  </si>
  <si>
    <t>405.00</t>
  </si>
  <si>
    <t>2021-11-05 15:02:43</t>
  </si>
  <si>
    <t>2290432</t>
  </si>
  <si>
    <t>麗枫酒店(河源万隆城店)</t>
  </si>
  <si>
    <t>236.96</t>
  </si>
  <si>
    <t>2021-11-05 15:23:42</t>
  </si>
  <si>
    <t>2290776</t>
  </si>
  <si>
    <t>椰风金隆酒店(琼海银海路旗舰店)</t>
  </si>
  <si>
    <t>231.00</t>
  </si>
  <si>
    <t>2021-11-05 21:43:23</t>
  </si>
  <si>
    <t>2290853</t>
  </si>
  <si>
    <t>麗枫酒店(清远体育公园市政府店)</t>
  </si>
  <si>
    <t>268.55</t>
  </si>
  <si>
    <t>2021-11-05 22:58:00</t>
  </si>
  <si>
    <t>2290992</t>
  </si>
  <si>
    <t>89.85</t>
  </si>
  <si>
    <t>2021-11-06 07:11:35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</si>
</sst>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9" fillId="3" borderId="4" applyNumberFormat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16741160774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44505</v>
      </c>
      <c r="G2" s="5">
        <v>44506</v>
      </c>
      <c r="H2" s="4">
        <v>1</v>
      </c>
      <c r="I2" s="4">
        <v>1</v>
      </c>
      <c r="J2" s="4">
        <v>1</v>
      </c>
      <c r="K2" s="4" t="s">
        <v>29</v>
      </c>
      <c r="L2" s="4">
        <v>370</v>
      </c>
      <c r="M2" s="4">
        <v>370</v>
      </c>
      <c r="N2" s="4" t="s">
        <v>30</v>
      </c>
      <c r="O2" s="4" t="s">
        <v>31</v>
      </c>
      <c r="P2" s="4" t="s">
        <v>32</v>
      </c>
      <c r="Q2" s="4">
        <v>0</v>
      </c>
      <c r="R2" s="6">
        <v>44505</v>
      </c>
      <c r="S2" s="5">
        <v>44521</v>
      </c>
      <c r="T2" s="4" t="s">
        <v>33</v>
      </c>
      <c r="U2" s="4">
        <v>370</v>
      </c>
      <c r="V2" s="4">
        <v>0</v>
      </c>
      <c r="W2" s="4">
        <v>0</v>
      </c>
    </row>
    <row r="3" s="4" customFormat="1" spans="1:23">
      <c r="A3" s="4">
        <v>16742520727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44505</v>
      </c>
      <c r="G3" s="5">
        <v>44506</v>
      </c>
      <c r="H3" s="4">
        <v>1</v>
      </c>
      <c r="I3" s="4">
        <v>1</v>
      </c>
      <c r="J3" s="4">
        <v>1</v>
      </c>
      <c r="K3" s="4" t="s">
        <v>29</v>
      </c>
      <c r="L3" s="4">
        <v>91.46</v>
      </c>
      <c r="M3" s="4">
        <v>91.46</v>
      </c>
      <c r="N3" s="4" t="s">
        <v>36</v>
      </c>
      <c r="O3" s="4" t="s">
        <v>31</v>
      </c>
      <c r="P3" s="4" t="s">
        <v>32</v>
      </c>
      <c r="Q3" s="4">
        <v>0</v>
      </c>
      <c r="R3" s="6">
        <v>44505</v>
      </c>
      <c r="S3" s="5">
        <v>44521</v>
      </c>
      <c r="T3" s="4" t="s">
        <v>33</v>
      </c>
      <c r="U3" s="4">
        <v>91.46</v>
      </c>
      <c r="V3" s="4">
        <v>0</v>
      </c>
      <c r="W3" s="4">
        <v>0</v>
      </c>
    </row>
    <row r="4" s="4" customFormat="1" spans="1:23">
      <c r="A4" s="4">
        <v>16742585795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44505</v>
      </c>
      <c r="G4" s="5">
        <v>44506</v>
      </c>
      <c r="H4" s="4">
        <v>1</v>
      </c>
      <c r="I4" s="4">
        <v>1</v>
      </c>
      <c r="J4" s="4">
        <v>1</v>
      </c>
      <c r="K4" s="4" t="s">
        <v>29</v>
      </c>
      <c r="L4" s="4">
        <v>236.96</v>
      </c>
      <c r="M4" s="4">
        <v>236.96</v>
      </c>
      <c r="N4" s="4" t="s">
        <v>39</v>
      </c>
      <c r="O4" s="4" t="s">
        <v>31</v>
      </c>
      <c r="P4" s="4" t="s">
        <v>32</v>
      </c>
      <c r="Q4" s="4">
        <v>0</v>
      </c>
      <c r="R4" s="6">
        <v>44505</v>
      </c>
      <c r="S4" s="5">
        <v>44521</v>
      </c>
      <c r="T4" s="4" t="s">
        <v>33</v>
      </c>
      <c r="U4" s="4">
        <v>236.96</v>
      </c>
      <c r="V4" s="4">
        <v>0</v>
      </c>
      <c r="W4" s="4">
        <v>0</v>
      </c>
    </row>
    <row r="5" s="4" customFormat="1" spans="1:25">
      <c r="A5" s="4">
        <v>16745930215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44505</v>
      </c>
      <c r="G5" s="5">
        <v>44506</v>
      </c>
      <c r="H5" s="4">
        <v>1</v>
      </c>
      <c r="I5" s="4">
        <v>1</v>
      </c>
      <c r="J5" s="4">
        <v>1</v>
      </c>
      <c r="K5" s="4" t="s">
        <v>29</v>
      </c>
      <c r="L5" s="4">
        <v>231</v>
      </c>
      <c r="M5" s="4">
        <v>231</v>
      </c>
      <c r="N5" s="4" t="s">
        <v>42</v>
      </c>
      <c r="O5" s="4" t="s">
        <v>31</v>
      </c>
      <c r="P5" s="4" t="s">
        <v>32</v>
      </c>
      <c r="Q5" s="4">
        <v>0</v>
      </c>
      <c r="R5" s="6">
        <v>44505</v>
      </c>
      <c r="S5" s="5">
        <v>44521</v>
      </c>
      <c r="T5" s="4" t="s">
        <v>33</v>
      </c>
      <c r="U5" s="4">
        <v>231</v>
      </c>
      <c r="V5" s="4">
        <v>0</v>
      </c>
      <c r="W5" s="4">
        <v>0</v>
      </c>
      <c r="X5" s="4">
        <v>2290776</v>
      </c>
      <c r="Y5" s="4" t="s">
        <v>43</v>
      </c>
    </row>
    <row r="6" s="4" customFormat="1" spans="1:25">
      <c r="A6" s="4">
        <v>16739926735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44506</v>
      </c>
      <c r="G6" s="5">
        <v>44507</v>
      </c>
      <c r="H6" s="4">
        <v>2</v>
      </c>
      <c r="I6" s="4">
        <v>1</v>
      </c>
      <c r="J6" s="4">
        <v>2</v>
      </c>
      <c r="K6" s="4" t="s">
        <v>29</v>
      </c>
      <c r="L6" s="4">
        <v>1200</v>
      </c>
      <c r="M6" s="4">
        <v>1200</v>
      </c>
      <c r="N6" s="4" t="s">
        <v>46</v>
      </c>
      <c r="O6" s="4" t="s">
        <v>47</v>
      </c>
      <c r="P6" s="4" t="s">
        <v>32</v>
      </c>
      <c r="Q6" s="4">
        <v>0</v>
      </c>
      <c r="R6" s="6">
        <v>44504</v>
      </c>
      <c r="S6" s="5">
        <v>44522</v>
      </c>
      <c r="T6" s="4" t="s">
        <v>33</v>
      </c>
      <c r="U6" s="4">
        <v>1200</v>
      </c>
      <c r="V6" s="4">
        <v>0</v>
      </c>
      <c r="W6" s="4">
        <v>0</v>
      </c>
      <c r="X6" s="4">
        <v>2289580</v>
      </c>
      <c r="Y6" s="4" t="s">
        <v>43</v>
      </c>
    </row>
    <row r="7" s="4" customFormat="1" spans="1:24">
      <c r="A7" s="4">
        <v>16742523997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44506</v>
      </c>
      <c r="G7" s="5">
        <v>44507</v>
      </c>
      <c r="H7" s="4">
        <v>1</v>
      </c>
      <c r="I7" s="4">
        <v>1</v>
      </c>
      <c r="J7" s="4">
        <v>1</v>
      </c>
      <c r="K7" s="4" t="s">
        <v>29</v>
      </c>
      <c r="L7" s="4">
        <v>405</v>
      </c>
      <c r="M7" s="4">
        <v>405</v>
      </c>
      <c r="N7" s="4" t="s">
        <v>50</v>
      </c>
      <c r="O7" s="4" t="s">
        <v>47</v>
      </c>
      <c r="P7" s="4" t="s">
        <v>32</v>
      </c>
      <c r="Q7" s="4">
        <v>0</v>
      </c>
      <c r="R7" s="6">
        <v>44505</v>
      </c>
      <c r="S7" s="5">
        <v>44522</v>
      </c>
      <c r="T7" s="4" t="s">
        <v>33</v>
      </c>
      <c r="U7" s="4">
        <v>405</v>
      </c>
      <c r="V7" s="4">
        <v>0</v>
      </c>
      <c r="W7" s="4">
        <v>0</v>
      </c>
      <c r="X7" s="4">
        <v>2290420</v>
      </c>
    </row>
    <row r="8" s="4" customFormat="1" spans="1:24">
      <c r="A8" s="4">
        <v>16746380496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44506</v>
      </c>
      <c r="G8" s="5">
        <v>44507</v>
      </c>
      <c r="H8" s="4">
        <v>1</v>
      </c>
      <c r="I8" s="4">
        <v>1</v>
      </c>
      <c r="J8" s="4">
        <v>1</v>
      </c>
      <c r="K8" s="4" t="s">
        <v>29</v>
      </c>
      <c r="L8" s="4">
        <v>268.55</v>
      </c>
      <c r="M8" s="4">
        <v>268.55</v>
      </c>
      <c r="N8" s="4" t="s">
        <v>53</v>
      </c>
      <c r="O8" s="4" t="s">
        <v>47</v>
      </c>
      <c r="P8" s="4" t="s">
        <v>32</v>
      </c>
      <c r="Q8" s="4">
        <v>0</v>
      </c>
      <c r="R8" s="6">
        <v>44505</v>
      </c>
      <c r="S8" s="5">
        <v>44522</v>
      </c>
      <c r="T8" s="4" t="s">
        <v>33</v>
      </c>
      <c r="U8" s="4">
        <v>268.55</v>
      </c>
      <c r="V8" s="4">
        <v>0</v>
      </c>
      <c r="W8" s="4">
        <v>0</v>
      </c>
      <c r="X8" s="4">
        <v>2290853</v>
      </c>
    </row>
    <row r="9" s="4" customFormat="1" spans="1:23">
      <c r="A9" s="4">
        <v>16747091228</v>
      </c>
      <c r="B9" s="4" t="s">
        <v>25</v>
      </c>
      <c r="C9" s="4" t="s">
        <v>26</v>
      </c>
      <c r="D9" s="4" t="s">
        <v>34</v>
      </c>
      <c r="E9" s="4" t="s">
        <v>35</v>
      </c>
      <c r="F9" s="5">
        <v>44506</v>
      </c>
      <c r="G9" s="5">
        <v>44507</v>
      </c>
      <c r="H9" s="4">
        <v>1</v>
      </c>
      <c r="I9" s="4">
        <v>1</v>
      </c>
      <c r="J9" s="4">
        <v>1</v>
      </c>
      <c r="K9" s="4" t="s">
        <v>29</v>
      </c>
      <c r="L9" s="4">
        <v>89.85</v>
      </c>
      <c r="M9" s="4">
        <v>89.85</v>
      </c>
      <c r="N9" s="4" t="s">
        <v>36</v>
      </c>
      <c r="O9" s="4" t="s">
        <v>47</v>
      </c>
      <c r="P9" s="4" t="s">
        <v>32</v>
      </c>
      <c r="Q9" s="4">
        <v>0</v>
      </c>
      <c r="R9" s="6">
        <v>44506</v>
      </c>
      <c r="S9" s="5">
        <v>44522</v>
      </c>
      <c r="T9" s="4" t="s">
        <v>33</v>
      </c>
      <c r="U9" s="4">
        <v>89.85</v>
      </c>
      <c r="V9" s="4">
        <v>0</v>
      </c>
      <c r="W9" s="4">
        <v>0</v>
      </c>
    </row>
    <row r="10" s="4" customFormat="1" spans="1:24">
      <c r="A10" s="4">
        <v>16748038541</v>
      </c>
      <c r="B10" s="4" t="s">
        <v>25</v>
      </c>
      <c r="C10" s="4" t="s">
        <v>26</v>
      </c>
      <c r="D10" s="4" t="s">
        <v>54</v>
      </c>
      <c r="E10" s="4" t="s">
        <v>55</v>
      </c>
      <c r="F10" s="5">
        <v>44506</v>
      </c>
      <c r="G10" s="5">
        <v>44507</v>
      </c>
      <c r="H10" s="4">
        <v>1</v>
      </c>
      <c r="I10" s="4">
        <v>1</v>
      </c>
      <c r="J10" s="4">
        <v>1</v>
      </c>
      <c r="K10" s="4" t="s">
        <v>29</v>
      </c>
      <c r="L10" s="4">
        <v>584.85</v>
      </c>
      <c r="M10" s="4">
        <v>584.85</v>
      </c>
      <c r="N10" s="4" t="s">
        <v>56</v>
      </c>
      <c r="O10" s="4" t="s">
        <v>47</v>
      </c>
      <c r="P10" s="4" t="s">
        <v>32</v>
      </c>
      <c r="Q10" s="4">
        <v>0</v>
      </c>
      <c r="R10" s="6">
        <v>44506</v>
      </c>
      <c r="S10" s="5">
        <v>44522</v>
      </c>
      <c r="T10" s="4" t="s">
        <v>33</v>
      </c>
      <c r="U10" s="4">
        <v>584.85</v>
      </c>
      <c r="V10" s="4">
        <v>0</v>
      </c>
      <c r="W10" s="4">
        <v>0</v>
      </c>
      <c r="X10" s="4">
        <v>2291207</v>
      </c>
    </row>
    <row r="11" s="4" customFormat="1" spans="1:24">
      <c r="A11" s="4">
        <v>16748038541</v>
      </c>
      <c r="B11" s="4" t="s">
        <v>25</v>
      </c>
      <c r="C11" s="4" t="s">
        <v>57</v>
      </c>
      <c r="D11" s="4" t="s">
        <v>54</v>
      </c>
      <c r="E11" s="4" t="s">
        <v>55</v>
      </c>
      <c r="F11" s="5">
        <v>44506</v>
      </c>
      <c r="G11" s="5">
        <v>44507</v>
      </c>
      <c r="H11" s="4">
        <v>1</v>
      </c>
      <c r="I11" s="4">
        <v>1</v>
      </c>
      <c r="J11" s="4">
        <v>1</v>
      </c>
      <c r="K11" s="4" t="s">
        <v>29</v>
      </c>
      <c r="L11" s="4">
        <v>-584.85</v>
      </c>
      <c r="M11" s="4">
        <v>-584.85</v>
      </c>
      <c r="N11" s="4" t="s">
        <v>56</v>
      </c>
      <c r="O11" s="4" t="s">
        <v>47</v>
      </c>
      <c r="P11" s="4" t="s">
        <v>32</v>
      </c>
      <c r="Q11" s="4">
        <v>0</v>
      </c>
      <c r="R11" s="6">
        <v>44506</v>
      </c>
      <c r="S11" s="5">
        <v>44522</v>
      </c>
      <c r="T11" s="4" t="s">
        <v>33</v>
      </c>
      <c r="U11" s="4">
        <v>-584.85</v>
      </c>
      <c r="V11" s="4">
        <v>0</v>
      </c>
      <c r="W11" s="4">
        <v>0</v>
      </c>
      <c r="X11" s="4">
        <v>2291207</v>
      </c>
    </row>
    <row r="12" s="4" customFormat="1" spans="1:24">
      <c r="A12" s="4">
        <v>16748096034</v>
      </c>
      <c r="B12" s="4" t="s">
        <v>25</v>
      </c>
      <c r="C12" s="4" t="s">
        <v>26</v>
      </c>
      <c r="D12" s="4" t="s">
        <v>54</v>
      </c>
      <c r="E12" s="4" t="s">
        <v>55</v>
      </c>
      <c r="F12" s="5">
        <v>44506</v>
      </c>
      <c r="G12" s="5">
        <v>44507</v>
      </c>
      <c r="H12" s="4">
        <v>1</v>
      </c>
      <c r="I12" s="4">
        <v>1</v>
      </c>
      <c r="J12" s="4">
        <v>1</v>
      </c>
      <c r="K12" s="4" t="s">
        <v>29</v>
      </c>
      <c r="L12" s="4">
        <v>584.85</v>
      </c>
      <c r="M12" s="4">
        <v>584.85</v>
      </c>
      <c r="N12" s="4" t="s">
        <v>58</v>
      </c>
      <c r="O12" s="4" t="s">
        <v>47</v>
      </c>
      <c r="P12" s="4" t="s">
        <v>32</v>
      </c>
      <c r="Q12" s="4">
        <v>0</v>
      </c>
      <c r="R12" s="6">
        <v>44506</v>
      </c>
      <c r="S12" s="5">
        <v>44522</v>
      </c>
      <c r="T12" s="4" t="s">
        <v>33</v>
      </c>
      <c r="U12" s="4">
        <v>584.85</v>
      </c>
      <c r="V12" s="4">
        <v>0</v>
      </c>
      <c r="W12" s="4">
        <v>0</v>
      </c>
      <c r="X12" s="4">
        <v>2291210</v>
      </c>
    </row>
    <row r="13" s="4" customFormat="1" spans="1:24">
      <c r="A13" s="4">
        <v>16748096034</v>
      </c>
      <c r="B13" s="4" t="s">
        <v>25</v>
      </c>
      <c r="C13" s="4" t="s">
        <v>57</v>
      </c>
      <c r="D13" s="4" t="s">
        <v>54</v>
      </c>
      <c r="E13" s="4" t="s">
        <v>55</v>
      </c>
      <c r="F13" s="5">
        <v>44506</v>
      </c>
      <c r="G13" s="5">
        <v>44507</v>
      </c>
      <c r="H13" s="4">
        <v>1</v>
      </c>
      <c r="I13" s="4">
        <v>1</v>
      </c>
      <c r="J13" s="4">
        <v>1</v>
      </c>
      <c r="K13" s="4" t="s">
        <v>29</v>
      </c>
      <c r="L13" s="4">
        <v>-584.85</v>
      </c>
      <c r="M13" s="4">
        <v>-584.85</v>
      </c>
      <c r="N13" s="4" t="s">
        <v>58</v>
      </c>
      <c r="O13" s="4" t="s">
        <v>47</v>
      </c>
      <c r="P13" s="4" t="s">
        <v>32</v>
      </c>
      <c r="Q13" s="4">
        <v>0</v>
      </c>
      <c r="R13" s="6">
        <v>44506</v>
      </c>
      <c r="S13" s="5">
        <v>44522</v>
      </c>
      <c r="T13" s="4" t="s">
        <v>33</v>
      </c>
      <c r="U13" s="4">
        <v>-584.85</v>
      </c>
      <c r="V13" s="4">
        <v>0</v>
      </c>
      <c r="W13" s="4">
        <v>0</v>
      </c>
      <c r="X13" s="4">
        <v>2291210</v>
      </c>
    </row>
    <row r="14" s="4" customFormat="1" spans="1:23">
      <c r="A14" s="4">
        <v>16750100141</v>
      </c>
      <c r="B14" s="4" t="s">
        <v>25</v>
      </c>
      <c r="C14" s="4" t="s">
        <v>26</v>
      </c>
      <c r="D14" s="4" t="s">
        <v>40</v>
      </c>
      <c r="E14" s="4" t="s">
        <v>41</v>
      </c>
      <c r="F14" s="5">
        <v>44506</v>
      </c>
      <c r="G14" s="5">
        <v>44507</v>
      </c>
      <c r="H14" s="4">
        <v>1</v>
      </c>
      <c r="I14" s="4">
        <v>1</v>
      </c>
      <c r="J14" s="4">
        <v>1</v>
      </c>
      <c r="K14" s="4" t="s">
        <v>29</v>
      </c>
      <c r="L14" s="4">
        <v>231</v>
      </c>
      <c r="M14" s="4">
        <v>231</v>
      </c>
      <c r="N14" s="4" t="s">
        <v>59</v>
      </c>
      <c r="O14" s="4" t="s">
        <v>47</v>
      </c>
      <c r="P14" s="4" t="s">
        <v>32</v>
      </c>
      <c r="Q14" s="4">
        <v>0</v>
      </c>
      <c r="R14" s="6">
        <v>44506</v>
      </c>
      <c r="S14" s="5">
        <v>44522</v>
      </c>
      <c r="T14" s="4" t="s">
        <v>33</v>
      </c>
      <c r="U14" s="4">
        <v>231</v>
      </c>
      <c r="V14" s="4">
        <v>0</v>
      </c>
      <c r="W14" s="4">
        <v>0</v>
      </c>
    </row>
    <row r="15" s="4" customFormat="1" spans="1:23">
      <c r="A15" s="4">
        <v>16750100141</v>
      </c>
      <c r="B15" s="4" t="s">
        <v>25</v>
      </c>
      <c r="C15" s="4" t="s">
        <v>57</v>
      </c>
      <c r="D15" s="4" t="s">
        <v>40</v>
      </c>
      <c r="E15" s="4" t="s">
        <v>41</v>
      </c>
      <c r="F15" s="5">
        <v>44506</v>
      </c>
      <c r="G15" s="5">
        <v>44507</v>
      </c>
      <c r="H15" s="4">
        <v>1</v>
      </c>
      <c r="I15" s="4">
        <v>1</v>
      </c>
      <c r="J15" s="4">
        <v>1</v>
      </c>
      <c r="K15" s="4" t="s">
        <v>29</v>
      </c>
      <c r="L15" s="4">
        <v>-231</v>
      </c>
      <c r="M15" s="4">
        <v>-231</v>
      </c>
      <c r="N15" s="4" t="s">
        <v>59</v>
      </c>
      <c r="O15" s="4" t="s">
        <v>47</v>
      </c>
      <c r="P15" s="4" t="s">
        <v>32</v>
      </c>
      <c r="Q15" s="4">
        <v>0</v>
      </c>
      <c r="R15" s="6">
        <v>44506</v>
      </c>
      <c r="S15" s="5">
        <v>44522</v>
      </c>
      <c r="T15" s="4" t="s">
        <v>33</v>
      </c>
      <c r="U15" s="4">
        <v>-231</v>
      </c>
      <c r="V15" s="4">
        <v>0</v>
      </c>
      <c r="W15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B29" sqref="B29"/>
    </sheetView>
  </sheetViews>
  <sheetFormatPr defaultColWidth="9" defaultRowHeight="13.5"/>
  <cols>
    <col min="1" max="1" width="12.625" style="4" customWidth="1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60</v>
      </c>
    </row>
    <row r="2" s="4" customFormat="1" spans="1:9">
      <c r="A2" s="4">
        <v>16741160774</v>
      </c>
      <c r="B2" s="5">
        <v>44505</v>
      </c>
      <c r="C2" s="5">
        <v>44506</v>
      </c>
      <c r="D2" s="4">
        <v>370</v>
      </c>
      <c r="E2" s="4" t="str">
        <f>VLOOKUP(A2,HOP!A:L,12,0)</f>
        <v>370.00</v>
      </c>
      <c r="F2" s="4" t="str">
        <f>VLOOKUP(A2,HOP!A:C,3,0)</f>
        <v>2289911</v>
      </c>
      <c r="G2" s="4">
        <f>D2-E2</f>
        <v>0</v>
      </c>
      <c r="H2" s="4" t="str">
        <f>$H$1&amp;F2</f>
        <v>，2289911</v>
      </c>
      <c r="I2" s="4" t="str">
        <f>VLOOKUP(A2,HOP!A:T,20,0)</f>
        <v>直连</v>
      </c>
    </row>
    <row r="3" s="4" customFormat="1" spans="1:9">
      <c r="A3" s="4">
        <v>16742520727</v>
      </c>
      <c r="B3" s="5">
        <v>44505</v>
      </c>
      <c r="C3" s="5">
        <v>44506</v>
      </c>
      <c r="D3" s="4">
        <v>91.46</v>
      </c>
      <c r="E3" s="4" t="str">
        <f>VLOOKUP(A3,HOP!A:L,12,0)</f>
        <v>91.46</v>
      </c>
      <c r="F3" s="4" t="str">
        <f>VLOOKUP(A3,HOP!A:C,3,0)</f>
        <v>2290415</v>
      </c>
      <c r="G3" s="4">
        <f t="shared" ref="G3:G12" si="0">D3-E3</f>
        <v>0</v>
      </c>
      <c r="H3" s="4" t="str">
        <f t="shared" ref="H3:H12" si="1">$H$1&amp;F3</f>
        <v>，2290415</v>
      </c>
      <c r="I3" s="4" t="str">
        <f>VLOOKUP(A3,HOP!A:T,20,0)</f>
        <v>直连</v>
      </c>
    </row>
    <row r="4" s="4" customFormat="1" spans="1:9">
      <c r="A4" s="4">
        <v>16742585795</v>
      </c>
      <c r="B4" s="5">
        <v>44505</v>
      </c>
      <c r="C4" s="5">
        <v>44506</v>
      </c>
      <c r="D4" s="4">
        <v>236.96</v>
      </c>
      <c r="E4" s="4" t="str">
        <f>VLOOKUP(A4,HOP!A:L,12,0)</f>
        <v>236.96</v>
      </c>
      <c r="F4" s="4" t="str">
        <f>VLOOKUP(A4,HOP!A:C,3,0)</f>
        <v>2290432</v>
      </c>
      <c r="G4" s="4">
        <f t="shared" si="0"/>
        <v>0</v>
      </c>
      <c r="H4" s="4" t="str">
        <f t="shared" si="1"/>
        <v>，2290432</v>
      </c>
      <c r="I4" s="4" t="str">
        <f>VLOOKUP(A4,HOP!A:T,20,0)</f>
        <v>直连</v>
      </c>
    </row>
    <row r="5" s="4" customFormat="1" spans="1:9">
      <c r="A5" s="4">
        <v>16745930215</v>
      </c>
      <c r="B5" s="5">
        <v>44505</v>
      </c>
      <c r="C5" s="5">
        <v>44506</v>
      </c>
      <c r="D5" s="4">
        <v>231</v>
      </c>
      <c r="E5" s="4" t="str">
        <f>VLOOKUP(A5,HOP!A:L,12,0)</f>
        <v>231.00</v>
      </c>
      <c r="F5" s="4" t="str">
        <f>VLOOKUP(A5,HOP!A:C,3,0)</f>
        <v>2290776</v>
      </c>
      <c r="G5" s="4">
        <f t="shared" si="0"/>
        <v>0</v>
      </c>
      <c r="H5" s="4" t="str">
        <f t="shared" si="1"/>
        <v>，2290776</v>
      </c>
      <c r="I5" s="4" t="str">
        <f>VLOOKUP(A5,HOP!A:T,20,0)</f>
        <v>直采</v>
      </c>
    </row>
    <row r="6" s="4" customFormat="1" spans="1:9">
      <c r="A6" s="4">
        <v>16739926735</v>
      </c>
      <c r="B6" s="5">
        <v>44506</v>
      </c>
      <c r="C6" s="5">
        <v>44507</v>
      </c>
      <c r="D6" s="4">
        <v>1200</v>
      </c>
      <c r="E6" s="4" t="str">
        <f>VLOOKUP(A6,HOP!A:L,12,0)</f>
        <v>1200.00</v>
      </c>
      <c r="F6" s="4" t="str">
        <f>VLOOKUP(A6,HOP!A:C,3,0)</f>
        <v>2289580</v>
      </c>
      <c r="G6" s="4">
        <f t="shared" si="0"/>
        <v>0</v>
      </c>
      <c r="H6" s="4" t="str">
        <f t="shared" si="1"/>
        <v>，2289580</v>
      </c>
      <c r="I6" s="4" t="str">
        <f>VLOOKUP(A6,HOP!A:T,20,0)</f>
        <v>直采</v>
      </c>
    </row>
    <row r="7" s="4" customFormat="1" spans="1:9">
      <c r="A7" s="4">
        <v>16742523997</v>
      </c>
      <c r="B7" s="5">
        <v>44506</v>
      </c>
      <c r="C7" s="5">
        <v>44507</v>
      </c>
      <c r="D7" s="4">
        <v>405</v>
      </c>
      <c r="E7" s="4" t="str">
        <f>VLOOKUP(A7,HOP!A:L,12,0)</f>
        <v>405.00</v>
      </c>
      <c r="F7" s="4" t="str">
        <f>VLOOKUP(A7,HOP!A:C,3,0)</f>
        <v>2290420</v>
      </c>
      <c r="G7" s="4">
        <f t="shared" si="0"/>
        <v>0</v>
      </c>
      <c r="H7" s="4" t="str">
        <f t="shared" si="1"/>
        <v>，2290420</v>
      </c>
      <c r="I7" s="4" t="str">
        <f>VLOOKUP(A7,HOP!A:T,20,0)</f>
        <v>直采</v>
      </c>
    </row>
    <row r="8" s="4" customFormat="1" spans="1:9">
      <c r="A8" s="4">
        <v>16746380496</v>
      </c>
      <c r="B8" s="5">
        <v>44506</v>
      </c>
      <c r="C8" s="5">
        <v>44507</v>
      </c>
      <c r="D8" s="4">
        <v>268.55</v>
      </c>
      <c r="E8" s="4" t="str">
        <f>VLOOKUP(A8,HOP!A:L,12,0)</f>
        <v>268.55</v>
      </c>
      <c r="F8" s="4" t="str">
        <f>VLOOKUP(A8,HOP!A:C,3,0)</f>
        <v>2290853</v>
      </c>
      <c r="G8" s="4">
        <f t="shared" si="0"/>
        <v>0</v>
      </c>
      <c r="H8" s="4" t="str">
        <f t="shared" si="1"/>
        <v>，2290853</v>
      </c>
      <c r="I8" s="4" t="str">
        <f>VLOOKUP(A8,HOP!A:T,20,0)</f>
        <v>直连</v>
      </c>
    </row>
    <row r="9" s="4" customFormat="1" spans="1:9">
      <c r="A9" s="4">
        <v>16747091228</v>
      </c>
      <c r="B9" s="5">
        <v>44506</v>
      </c>
      <c r="C9" s="5">
        <v>44507</v>
      </c>
      <c r="D9" s="4">
        <v>89.85</v>
      </c>
      <c r="E9" s="4" t="str">
        <f>VLOOKUP(A9,HOP!A:L,12,0)</f>
        <v>89.85</v>
      </c>
      <c r="F9" s="4" t="str">
        <f>VLOOKUP(A9,HOP!A:C,3,0)</f>
        <v>2290992</v>
      </c>
      <c r="G9" s="4">
        <f t="shared" si="0"/>
        <v>0</v>
      </c>
      <c r="H9" s="4" t="str">
        <f t="shared" si="1"/>
        <v>，2290992</v>
      </c>
      <c r="I9" s="4" t="str">
        <f>VLOOKUP(A9,HOP!A:T,20,0)</f>
        <v>直连</v>
      </c>
    </row>
    <row r="10" s="4" customFormat="1" hidden="1" spans="1:9">
      <c r="A10" s="4">
        <v>16748038541</v>
      </c>
      <c r="B10" s="5">
        <v>44506</v>
      </c>
      <c r="C10" s="5">
        <v>44507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hidden="1" spans="1:9">
      <c r="A11" s="4">
        <v>16748096034</v>
      </c>
      <c r="B11" s="5">
        <v>44506</v>
      </c>
      <c r="C11" s="5">
        <v>44507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VLOOKUP(A11,HOP!A:T,20,0)</f>
        <v>#N/A</v>
      </c>
    </row>
    <row r="12" s="4" customFormat="1" hidden="1" spans="1:9">
      <c r="A12" s="4">
        <v>16750100141</v>
      </c>
      <c r="B12" s="5">
        <v>44506</v>
      </c>
      <c r="C12" s="5">
        <v>44507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VLOOKUP(A12,HOP!A:T,20,0)</f>
        <v>#N/A</v>
      </c>
    </row>
    <row r="14" spans="4:4">
      <c r="D14" s="4">
        <f>SUM(D2:D13)</f>
        <v>2892.82</v>
      </c>
    </row>
    <row r="19" spans="1:5">
      <c r="A19" s="4" t="s">
        <v>61</v>
      </c>
      <c r="D19" s="4">
        <v>1836</v>
      </c>
      <c r="E19" s="4">
        <v>2237.33</v>
      </c>
    </row>
    <row r="20" spans="1:5">
      <c r="A20" s="4" t="s">
        <v>62</v>
      </c>
      <c r="D20" s="4">
        <v>1056.82</v>
      </c>
      <c r="E20" s="4">
        <v>1287.83</v>
      </c>
    </row>
    <row r="21" spans="1:5">
      <c r="A21" s="4" t="s">
        <v>63</v>
      </c>
      <c r="D21" s="4">
        <f>SUBTOTAL(9,D19:D20)</f>
        <v>2892.82</v>
      </c>
      <c r="E21" s="4">
        <f>SUBTOTAL(9,E19:E20)</f>
        <v>3525.16</v>
      </c>
    </row>
    <row r="22" spans="1:1">
      <c r="A22" s="4" t="s">
        <v>64</v>
      </c>
    </row>
  </sheetData>
  <autoFilter ref="A1:U12">
    <filterColumn colId="3">
      <filters>
        <filter val="370"/>
        <filter val="1200"/>
        <filter val="231"/>
        <filter val="405"/>
        <filter val="89.85"/>
        <filter val="268.55"/>
        <filter val="91.46"/>
        <filter val="236.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65</v>
      </c>
      <c r="B1" s="2" t="s">
        <v>66</v>
      </c>
      <c r="C1" s="2" t="s">
        <v>67</v>
      </c>
      <c r="D1" s="2" t="s">
        <v>68</v>
      </c>
      <c r="E1" s="2" t="s">
        <v>13</v>
      </c>
      <c r="F1" s="2" t="s">
        <v>5</v>
      </c>
      <c r="G1" s="2" t="s">
        <v>6</v>
      </c>
      <c r="H1" s="2" t="s">
        <v>69</v>
      </c>
      <c r="I1" s="2" t="s">
        <v>70</v>
      </c>
      <c r="J1" s="2" t="s">
        <v>71</v>
      </c>
      <c r="K1" s="2" t="s">
        <v>72</v>
      </c>
      <c r="L1" s="2" t="s">
        <v>73</v>
      </c>
      <c r="M1" s="2" t="s">
        <v>74</v>
      </c>
      <c r="N1" s="2" t="s">
        <v>75</v>
      </c>
      <c r="O1" s="2" t="s">
        <v>76</v>
      </c>
      <c r="P1" s="2" t="s">
        <v>77</v>
      </c>
      <c r="Q1" s="2" t="s">
        <v>78</v>
      </c>
      <c r="R1" s="2" t="s">
        <v>79</v>
      </c>
      <c r="S1" s="2" t="s">
        <v>80</v>
      </c>
      <c r="T1" s="2" t="s">
        <v>81</v>
      </c>
    </row>
    <row r="2" s="1" customFormat="1" spans="1:20">
      <c r="A2" s="3">
        <v>16739926735</v>
      </c>
      <c r="B2" s="1" t="s">
        <v>82</v>
      </c>
      <c r="C2" s="1" t="s">
        <v>83</v>
      </c>
      <c r="D2" s="1" t="s">
        <v>84</v>
      </c>
      <c r="E2" s="1" t="s">
        <v>46</v>
      </c>
      <c r="F2" s="1" t="s">
        <v>85</v>
      </c>
      <c r="G2" s="1" t="s">
        <v>86</v>
      </c>
      <c r="H2" s="1" t="s">
        <v>87</v>
      </c>
      <c r="I2" s="1" t="s">
        <v>88</v>
      </c>
      <c r="J2" s="1" t="s">
        <v>89</v>
      </c>
      <c r="K2" s="1" t="s">
        <v>88</v>
      </c>
      <c r="L2" s="1" t="s">
        <v>88</v>
      </c>
      <c r="M2" s="1" t="s">
        <v>90</v>
      </c>
      <c r="N2" s="1" t="s">
        <v>90</v>
      </c>
      <c r="O2" s="1" t="s">
        <v>91</v>
      </c>
      <c r="P2" s="1" t="s">
        <v>92</v>
      </c>
      <c r="Q2" s="1" t="s">
        <v>93</v>
      </c>
      <c r="R2" s="1" t="s">
        <v>94</v>
      </c>
      <c r="S2" s="1" t="s">
        <v>95</v>
      </c>
      <c r="T2" s="1" t="s">
        <v>96</v>
      </c>
    </row>
    <row r="3" s="1" customFormat="1" spans="1:20">
      <c r="A3" s="3">
        <v>16741160774</v>
      </c>
      <c r="B3" s="1" t="s">
        <v>97</v>
      </c>
      <c r="C3" s="1" t="s">
        <v>98</v>
      </c>
      <c r="D3" s="1" t="s">
        <v>99</v>
      </c>
      <c r="E3" s="1" t="s">
        <v>30</v>
      </c>
      <c r="F3" s="1" t="s">
        <v>97</v>
      </c>
      <c r="G3" s="1" t="s">
        <v>85</v>
      </c>
      <c r="H3" s="1" t="s">
        <v>87</v>
      </c>
      <c r="I3" s="1" t="s">
        <v>100</v>
      </c>
      <c r="J3" s="1" t="s">
        <v>89</v>
      </c>
      <c r="K3" s="1" t="s">
        <v>100</v>
      </c>
      <c r="L3" s="1" t="s">
        <v>100</v>
      </c>
      <c r="M3" s="1" t="s">
        <v>90</v>
      </c>
      <c r="N3" s="1" t="s">
        <v>90</v>
      </c>
      <c r="O3" s="1" t="s">
        <v>91</v>
      </c>
      <c r="P3" s="1" t="s">
        <v>92</v>
      </c>
      <c r="Q3" s="1" t="s">
        <v>101</v>
      </c>
      <c r="R3" s="1" t="s">
        <v>94</v>
      </c>
      <c r="S3" s="1" t="s">
        <v>95</v>
      </c>
      <c r="T3" s="1" t="s">
        <v>102</v>
      </c>
    </row>
    <row r="4" s="1" customFormat="1" spans="1:20">
      <c r="A4" s="3">
        <v>16742520727</v>
      </c>
      <c r="B4" s="1" t="s">
        <v>97</v>
      </c>
      <c r="C4" s="1" t="s">
        <v>103</v>
      </c>
      <c r="D4" s="1" t="s">
        <v>104</v>
      </c>
      <c r="E4" s="1" t="s">
        <v>36</v>
      </c>
      <c r="F4" s="1" t="s">
        <v>97</v>
      </c>
      <c r="G4" s="1" t="s">
        <v>85</v>
      </c>
      <c r="H4" s="1" t="s">
        <v>87</v>
      </c>
      <c r="I4" s="1" t="s">
        <v>105</v>
      </c>
      <c r="J4" s="1" t="s">
        <v>89</v>
      </c>
      <c r="K4" s="1" t="s">
        <v>105</v>
      </c>
      <c r="L4" s="1" t="s">
        <v>105</v>
      </c>
      <c r="M4" s="1" t="s">
        <v>90</v>
      </c>
      <c r="N4" s="1" t="s">
        <v>90</v>
      </c>
      <c r="O4" s="1" t="s">
        <v>91</v>
      </c>
      <c r="P4" s="1" t="s">
        <v>92</v>
      </c>
      <c r="Q4" s="1" t="s">
        <v>106</v>
      </c>
      <c r="R4" s="1" t="s">
        <v>94</v>
      </c>
      <c r="S4" s="1" t="s">
        <v>95</v>
      </c>
      <c r="T4" s="1" t="s">
        <v>102</v>
      </c>
    </row>
    <row r="5" s="1" customFormat="1" spans="1:20">
      <c r="A5" s="3">
        <v>16742523997</v>
      </c>
      <c r="B5" s="1" t="s">
        <v>97</v>
      </c>
      <c r="C5" s="1" t="s">
        <v>107</v>
      </c>
      <c r="D5" s="1" t="s">
        <v>108</v>
      </c>
      <c r="E5" s="1" t="s">
        <v>50</v>
      </c>
      <c r="F5" s="1" t="s">
        <v>85</v>
      </c>
      <c r="G5" s="1" t="s">
        <v>86</v>
      </c>
      <c r="H5" s="1" t="s">
        <v>87</v>
      </c>
      <c r="I5" s="1" t="s">
        <v>109</v>
      </c>
      <c r="J5" s="1" t="s">
        <v>89</v>
      </c>
      <c r="K5" s="1" t="s">
        <v>109</v>
      </c>
      <c r="L5" s="1" t="s">
        <v>109</v>
      </c>
      <c r="M5" s="1" t="s">
        <v>90</v>
      </c>
      <c r="N5" s="1" t="s">
        <v>90</v>
      </c>
      <c r="O5" s="1" t="s">
        <v>91</v>
      </c>
      <c r="P5" s="1" t="s">
        <v>92</v>
      </c>
      <c r="Q5" s="1" t="s">
        <v>110</v>
      </c>
      <c r="R5" s="1" t="s">
        <v>94</v>
      </c>
      <c r="S5" s="1" t="s">
        <v>95</v>
      </c>
      <c r="T5" s="1" t="s">
        <v>96</v>
      </c>
    </row>
    <row r="6" s="1" customFormat="1" spans="1:20">
      <c r="A6" s="3">
        <v>16742585795</v>
      </c>
      <c r="B6" s="1" t="s">
        <v>97</v>
      </c>
      <c r="C6" s="1" t="s">
        <v>111</v>
      </c>
      <c r="D6" s="1" t="s">
        <v>112</v>
      </c>
      <c r="E6" s="1" t="s">
        <v>39</v>
      </c>
      <c r="F6" s="1" t="s">
        <v>97</v>
      </c>
      <c r="G6" s="1" t="s">
        <v>85</v>
      </c>
      <c r="H6" s="1" t="s">
        <v>87</v>
      </c>
      <c r="I6" s="1" t="s">
        <v>113</v>
      </c>
      <c r="J6" s="1" t="s">
        <v>89</v>
      </c>
      <c r="K6" s="1" t="s">
        <v>113</v>
      </c>
      <c r="L6" s="1" t="s">
        <v>113</v>
      </c>
      <c r="M6" s="1" t="s">
        <v>90</v>
      </c>
      <c r="N6" s="1" t="s">
        <v>90</v>
      </c>
      <c r="O6" s="1" t="s">
        <v>91</v>
      </c>
      <c r="P6" s="1" t="s">
        <v>92</v>
      </c>
      <c r="Q6" s="1" t="s">
        <v>114</v>
      </c>
      <c r="R6" s="1" t="s">
        <v>94</v>
      </c>
      <c r="S6" s="1" t="s">
        <v>95</v>
      </c>
      <c r="T6" s="1" t="s">
        <v>102</v>
      </c>
    </row>
    <row r="7" s="1" customFormat="1" spans="1:20">
      <c r="A7" s="3">
        <v>16745930215</v>
      </c>
      <c r="B7" s="1" t="s">
        <v>97</v>
      </c>
      <c r="C7" s="1" t="s">
        <v>115</v>
      </c>
      <c r="D7" s="1" t="s">
        <v>116</v>
      </c>
      <c r="E7" s="1" t="s">
        <v>42</v>
      </c>
      <c r="F7" s="1" t="s">
        <v>97</v>
      </c>
      <c r="G7" s="1" t="s">
        <v>85</v>
      </c>
      <c r="H7" s="1" t="s">
        <v>87</v>
      </c>
      <c r="I7" s="1" t="s">
        <v>117</v>
      </c>
      <c r="J7" s="1" t="s">
        <v>89</v>
      </c>
      <c r="K7" s="1" t="s">
        <v>117</v>
      </c>
      <c r="L7" s="1" t="s">
        <v>117</v>
      </c>
      <c r="M7" s="1" t="s">
        <v>90</v>
      </c>
      <c r="N7" s="1" t="s">
        <v>90</v>
      </c>
      <c r="O7" s="1" t="s">
        <v>91</v>
      </c>
      <c r="P7" s="1" t="s">
        <v>92</v>
      </c>
      <c r="Q7" s="1" t="s">
        <v>118</v>
      </c>
      <c r="R7" s="1" t="s">
        <v>94</v>
      </c>
      <c r="S7" s="1" t="s">
        <v>95</v>
      </c>
      <c r="T7" s="1" t="s">
        <v>96</v>
      </c>
    </row>
    <row r="8" s="1" customFormat="1" spans="1:20">
      <c r="A8" s="3">
        <v>16746380496</v>
      </c>
      <c r="B8" s="1" t="s">
        <v>97</v>
      </c>
      <c r="C8" s="1" t="s">
        <v>119</v>
      </c>
      <c r="D8" s="1" t="s">
        <v>120</v>
      </c>
      <c r="E8" s="1" t="s">
        <v>53</v>
      </c>
      <c r="F8" s="1" t="s">
        <v>85</v>
      </c>
      <c r="G8" s="1" t="s">
        <v>86</v>
      </c>
      <c r="H8" s="1" t="s">
        <v>87</v>
      </c>
      <c r="I8" s="1" t="s">
        <v>121</v>
      </c>
      <c r="J8" s="1" t="s">
        <v>89</v>
      </c>
      <c r="K8" s="1" t="s">
        <v>121</v>
      </c>
      <c r="L8" s="1" t="s">
        <v>121</v>
      </c>
      <c r="M8" s="1" t="s">
        <v>90</v>
      </c>
      <c r="N8" s="1" t="s">
        <v>90</v>
      </c>
      <c r="O8" s="1" t="s">
        <v>91</v>
      </c>
      <c r="P8" s="1" t="s">
        <v>92</v>
      </c>
      <c r="Q8" s="1" t="s">
        <v>122</v>
      </c>
      <c r="R8" s="1" t="s">
        <v>94</v>
      </c>
      <c r="S8" s="1" t="s">
        <v>95</v>
      </c>
      <c r="T8" s="1" t="s">
        <v>102</v>
      </c>
    </row>
    <row r="9" s="1" customFormat="1" spans="1:20">
      <c r="A9" s="3">
        <v>16747091228</v>
      </c>
      <c r="B9" s="1" t="s">
        <v>85</v>
      </c>
      <c r="C9" s="1" t="s">
        <v>123</v>
      </c>
      <c r="D9" s="1" t="s">
        <v>104</v>
      </c>
      <c r="E9" s="1" t="s">
        <v>36</v>
      </c>
      <c r="F9" s="1" t="s">
        <v>85</v>
      </c>
      <c r="G9" s="1" t="s">
        <v>86</v>
      </c>
      <c r="H9" s="1" t="s">
        <v>87</v>
      </c>
      <c r="I9" s="1" t="s">
        <v>124</v>
      </c>
      <c r="J9" s="1" t="s">
        <v>89</v>
      </c>
      <c r="K9" s="1" t="s">
        <v>124</v>
      </c>
      <c r="L9" s="1" t="s">
        <v>124</v>
      </c>
      <c r="M9" s="1" t="s">
        <v>90</v>
      </c>
      <c r="N9" s="1" t="s">
        <v>90</v>
      </c>
      <c r="O9" s="1" t="s">
        <v>91</v>
      </c>
      <c r="P9" s="1" t="s">
        <v>92</v>
      </c>
      <c r="Q9" s="1" t="s">
        <v>125</v>
      </c>
      <c r="R9" s="1" t="s">
        <v>94</v>
      </c>
      <c r="S9" s="1" t="s">
        <v>95</v>
      </c>
      <c r="T9" s="1" t="s">
        <v>102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2021-11-22T01:13:45Z</dcterms:created>
  <dcterms:modified xsi:type="dcterms:W3CDTF">2021-11-22T01:20:10Z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AA59AF3395E5401CA5204D76611D7026</vt:lpwstr>
  </property>
  <property fmtid="{D5CDD505-2E9C-101B-9397-08002B2CF9AE}" pid="3" name="KSOProductBuildVer">
    <vt:lpwstr>2052-11.1.0.11045</vt:lpwstr>
  </property>
</Properties>
</file>