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对账!$A$1:$J$28</definedName>
  </definedNames>
  <calcPr calcId="144525" concurrentCalc="0"/>
</workbook>
</file>

<file path=xl/sharedStrings.xml><?xml version="1.0" encoding="utf-8"?>
<sst xmlns="http://schemas.openxmlformats.org/spreadsheetml/2006/main" count="1060" uniqueCount="242">
  <si>
    <t>同程旅行对账单
(账期：20211115-20211121)</t>
  </si>
  <si>
    <t>应付房费总金额</t>
  </si>
  <si>
    <t>应付罚金总金额</t>
  </si>
  <si>
    <t>调整项</t>
  </si>
  <si>
    <t>币种</t>
  </si>
  <si>
    <t>应付合计</t>
  </si>
  <si>
    <t>9968.31</t>
  </si>
  <si>
    <t>0.00</t>
  </si>
  <si>
    <t>CNY</t>
  </si>
  <si>
    <t>安顺豪生温泉度假酒店</t>
  </si>
  <si>
    <t/>
  </si>
  <si>
    <t>小计:412.00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</si>
  <si>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</si>
  <si>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</si>
  <si>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</si>
  <si>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</si>
  <si>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</si>
  <si>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</si>
  <si>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</si>
  <si>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</si>
  <si>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</si>
  <si>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</si>
  <si>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1222192294</t>
  </si>
  <si>
    <t>1279206</t>
  </si>
  <si>
    <t>涂彪</t>
  </si>
  <si>
    <t>观庭双床房</t>
  </si>
  <si>
    <t>2021/11/15</t>
  </si>
  <si>
    <t>2021/11/16</t>
  </si>
  <si>
    <t>1.00</t>
  </si>
  <si>
    <t>412.00</t>
  </si>
  <si>
    <t>贵阳溪山里酒店</t>
  </si>
  <si>
    <t>小计:405.00</t>
  </si>
  <si>
    <t>1227981318</t>
  </si>
  <si>
    <t>172181</t>
  </si>
  <si>
    <t>唐德万</t>
  </si>
  <si>
    <t>高级精致房</t>
  </si>
  <si>
    <t>2021/11/20</t>
  </si>
  <si>
    <t>2021/11/21</t>
  </si>
  <si>
    <t>405.00</t>
  </si>
  <si>
    <t>维也纳国际酒店(肇庆七星岩星湖景区店)</t>
  </si>
  <si>
    <t>小计:3536.00</t>
  </si>
  <si>
    <t>1221754922</t>
  </si>
  <si>
    <t>毕骏</t>
  </si>
  <si>
    <t>湖景大床房</t>
  </si>
  <si>
    <t>2021/11/17</t>
  </si>
  <si>
    <t>2021/11/18</t>
  </si>
  <si>
    <t>290.00</t>
  </si>
  <si>
    <t>1223475996</t>
  </si>
  <si>
    <t>梁婉薇</t>
  </si>
  <si>
    <t>1225258896</t>
  </si>
  <si>
    <t>陈岳文</t>
  </si>
  <si>
    <t>2021/11/19</t>
  </si>
  <si>
    <t>杨浩然</t>
  </si>
  <si>
    <t>1225360603</t>
  </si>
  <si>
    <t>臧野</t>
  </si>
  <si>
    <t>园景大床房</t>
  </si>
  <si>
    <t>349.00</t>
  </si>
  <si>
    <t>1225110264</t>
  </si>
  <si>
    <t>胡盈盈</t>
  </si>
  <si>
    <t>2.00</t>
  </si>
  <si>
    <t>580.00</t>
  </si>
  <si>
    <t>1221752394</t>
  </si>
  <si>
    <t>杨绍琼</t>
  </si>
  <si>
    <t>赵淑</t>
  </si>
  <si>
    <t>李程</t>
  </si>
  <si>
    <t>余武洋</t>
  </si>
  <si>
    <t>1227674307</t>
  </si>
  <si>
    <t>庞拴牢</t>
  </si>
  <si>
    <t>山景双床房</t>
  </si>
  <si>
    <t>287.00</t>
  </si>
  <si>
    <t>仰云三生纪公寓(广州动物园黄花岗地铁站店)</t>
  </si>
  <si>
    <t>小计:307.31</t>
  </si>
  <si>
    <t>1219783261</t>
  </si>
  <si>
    <t>彭春燕</t>
  </si>
  <si>
    <t>素逸大床房</t>
  </si>
  <si>
    <t>2021/11/14</t>
  </si>
  <si>
    <t>157.50</t>
  </si>
  <si>
    <t>1225366892</t>
  </si>
  <si>
    <t>商奔浪</t>
  </si>
  <si>
    <t>149.81</t>
  </si>
  <si>
    <t>英德石头酒店</t>
  </si>
  <si>
    <t>小计:986.00</t>
  </si>
  <si>
    <t>1221154695</t>
  </si>
  <si>
    <t>陈纯锋</t>
  </si>
  <si>
    <t>湖景双人房</t>
  </si>
  <si>
    <t>207.00</t>
  </si>
  <si>
    <t>1225570906</t>
  </si>
  <si>
    <t>李志强</t>
  </si>
  <si>
    <t>独栋私家泡池大床房</t>
  </si>
  <si>
    <t>365.00</t>
  </si>
  <si>
    <t>1225795140</t>
  </si>
  <si>
    <t>黎发廉</t>
  </si>
  <si>
    <t>黎祐炳</t>
  </si>
  <si>
    <t>广州知祥酒店公寓</t>
  </si>
  <si>
    <t>小计:704.00</t>
  </si>
  <si>
    <t>1221858626</t>
  </si>
  <si>
    <t>A1420</t>
  </si>
  <si>
    <t>邹为民</t>
  </si>
  <si>
    <t>标准双床房</t>
  </si>
  <si>
    <t>140.00</t>
  </si>
  <si>
    <t>1221878550</t>
  </si>
  <si>
    <t>廖志鸿</t>
  </si>
  <si>
    <t>1223420476</t>
  </si>
  <si>
    <t>A1423</t>
  </si>
  <si>
    <t>郭家顺</t>
  </si>
  <si>
    <t>137.00</t>
  </si>
  <si>
    <t>1223424923</t>
  </si>
  <si>
    <t>A1401</t>
  </si>
  <si>
    <t>刘杰</t>
  </si>
  <si>
    <t>南京四方酒店傲途格精选</t>
  </si>
  <si>
    <t>小计:636.00</t>
  </si>
  <si>
    <t>1223067613</t>
  </si>
  <si>
    <t>82712570</t>
  </si>
  <si>
    <t>米登锋</t>
  </si>
  <si>
    <t>隐秀舍大床房</t>
  </si>
  <si>
    <t>636.00</t>
  </si>
  <si>
    <t>舟山新海景大酒店</t>
  </si>
  <si>
    <t>小计:608.00</t>
  </si>
  <si>
    <t>1226439866</t>
  </si>
  <si>
    <t>林秋光</t>
  </si>
  <si>
    <t>商务双床房</t>
  </si>
  <si>
    <t>152.00</t>
  </si>
  <si>
    <t>1226539262</t>
  </si>
  <si>
    <t>蔡峥峥</t>
  </si>
  <si>
    <t>1227541862</t>
  </si>
  <si>
    <t>1227933556</t>
  </si>
  <si>
    <t>郭书华</t>
  </si>
  <si>
    <t>广州石奥客栈</t>
  </si>
  <si>
    <t>小计:1678.00</t>
  </si>
  <si>
    <t>1225753455</t>
  </si>
  <si>
    <t>朱萃琪</t>
  </si>
  <si>
    <t>标准园景套房</t>
  </si>
  <si>
    <t>839.00</t>
  </si>
  <si>
    <t>李曦宁</t>
  </si>
  <si>
    <t>舟山潮起阁海景公寓</t>
  </si>
  <si>
    <t>小计:138.00</t>
  </si>
  <si>
    <t>1187689288</t>
  </si>
  <si>
    <t>晏军</t>
  </si>
  <si>
    <t>海景标准间</t>
  </si>
  <si>
    <t>138.00</t>
  </si>
  <si>
    <t>长沙金麓郁锦香酒店</t>
  </si>
  <si>
    <t>小计:558.00</t>
  </si>
  <si>
    <t>1220511114</t>
  </si>
  <si>
    <t>马永</t>
  </si>
  <si>
    <t>高级双床房</t>
  </si>
  <si>
    <t>279.00</t>
  </si>
  <si>
    <t>1221994258</t>
  </si>
  <si>
    <t>211114100002</t>
  </si>
  <si>
    <t>，</t>
  </si>
  <si>
    <t>202111151912580020</t>
  </si>
  <si>
    <t>202111201958230021</t>
  </si>
  <si>
    <t>202111131648290021</t>
  </si>
  <si>
    <t>202111181324020020</t>
  </si>
  <si>
    <t>202111151207290021</t>
  </si>
  <si>
    <t>202111151232030021</t>
  </si>
  <si>
    <t>202111162052250022</t>
  </si>
  <si>
    <t>202111162053020022</t>
  </si>
  <si>
    <t xml:space="preserve">A211123160530481 </t>
  </si>
  <si>
    <t>房集：i211123160501 1828.31元</t>
  </si>
  <si>
    <t>总计：9968.31元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</si>
  <si>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</si>
  <si>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</si>
  <si>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</si>
  <si>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</si>
  <si>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</si>
  <si>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</si>
  <si>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</si>
  <si>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</si>
  <si>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</si>
  <si>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</si>
  <si>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</si>
  <si>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</si>
  <si>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</si>
  <si>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</si>
  <si>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</si>
  <si>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</si>
  <si>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</si>
  <si>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</si>
  <si>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2021-11-20</t>
  </si>
  <si>
    <t>2305397</t>
  </si>
  <si>
    <t>2021-11-21</t>
  </si>
  <si>
    <t>退房日周结</t>
  </si>
  <si>
    <t>RMB</t>
  </si>
  <si>
    <t>0</t>
  </si>
  <si>
    <t>同程艺龙国内酒店EBK</t>
  </si>
  <si>
    <t>2021-11-20 19:06:09</t>
  </si>
  <si>
    <t>否</t>
  </si>
  <si>
    <t>广州汇登信息科技有限公司</t>
  </si>
  <si>
    <t>直采</t>
  </si>
  <si>
    <t>12276743</t>
  </si>
  <si>
    <t>2305023</t>
  </si>
  <si>
    <t>2021-11-20 13:36:49</t>
  </si>
  <si>
    <t>2304860</t>
  </si>
  <si>
    <t>2021-11-20 10:52:40</t>
  </si>
  <si>
    <t>2021-11-19</t>
  </si>
  <si>
    <t>2303850</t>
  </si>
  <si>
    <t>2021-11-19 14:21:27</t>
  </si>
  <si>
    <t>2303696</t>
  </si>
  <si>
    <t>2021-11-19 11:52:21</t>
  </si>
  <si>
    <t>2021-11-18</t>
  </si>
  <si>
    <t>2303316</t>
  </si>
  <si>
    <t>朱萃琪/李曦宁</t>
  </si>
  <si>
    <t>1678.00</t>
  </si>
  <si>
    <t>2021-11-19 08:25:32</t>
  </si>
  <si>
    <t>2303305</t>
  </si>
  <si>
    <t>石头酒店</t>
  </si>
  <si>
    <t>黎发廉,黎祐炳</t>
  </si>
  <si>
    <t>414.00</t>
  </si>
  <si>
    <t>2021-11-18 22:24:53</t>
  </si>
  <si>
    <t>2302921</t>
  </si>
  <si>
    <t>2021-11-18 17:42:42</t>
  </si>
  <si>
    <t>2302594</t>
  </si>
  <si>
    <t>2021-11-18 13:18:09</t>
  </si>
  <si>
    <t>2302473</t>
  </si>
  <si>
    <t>陈岳文,杨浩然</t>
  </si>
  <si>
    <t>2021-11-18 11:22:27</t>
  </si>
  <si>
    <t>2302361</t>
  </si>
  <si>
    <t>2021-11-18 08:34:53</t>
  </si>
  <si>
    <t>2021-11-16</t>
  </si>
  <si>
    <t>2300981</t>
  </si>
  <si>
    <t>2021-11-17</t>
  </si>
  <si>
    <t>2021-11-16 22:05:38</t>
  </si>
  <si>
    <t>2300394</t>
  </si>
  <si>
    <t>南京四方酒店·傲途格精选</t>
  </si>
  <si>
    <t>2021-11-16 14:01:49</t>
  </si>
  <si>
    <t>2021-11-15</t>
  </si>
  <si>
    <t>2299768</t>
  </si>
  <si>
    <t>2021-11-15 15:04:35</t>
  </si>
  <si>
    <t>2299637</t>
  </si>
  <si>
    <t>2021-11-15 10:02:16</t>
  </si>
  <si>
    <t>2299634</t>
  </si>
  <si>
    <t>杨绍琼/赵淑/李程/余武洋</t>
  </si>
  <si>
    <t>1160.00</t>
  </si>
  <si>
    <t>2021-11-15 10:02:06</t>
  </si>
  <si>
    <t>2021-11-14</t>
  </si>
  <si>
    <t>2299468</t>
  </si>
  <si>
    <t>2021-11-14 21:35:39</t>
  </si>
  <si>
    <t>2299133</t>
  </si>
  <si>
    <t>2021-11-14 08:26:59</t>
  </si>
  <si>
    <t>2021-10-16</t>
  </si>
  <si>
    <t>2278689</t>
  </si>
  <si>
    <t>2021-10-16 19:37:47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</si>
</sst>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1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3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7</v>
      </c>
      <c r="E6" s="7" t="s">
        <v>8</v>
      </c>
      <c r="F6" s="7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2">
      <c r="B12" s="3" t="s">
        <v>30</v>
      </c>
      <c r="C12" s="3" t="s">
        <v>10</v>
      </c>
      <c r="D12" s="3" t="s">
        <v>10</v>
      </c>
      <c r="E12" s="3" t="s">
        <v>10</v>
      </c>
      <c r="F12" s="3" t="s">
        <v>31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32</v>
      </c>
      <c r="D14" t="s">
        <v>33</v>
      </c>
      <c r="E14" t="s">
        <v>34</v>
      </c>
      <c r="F14" t="s">
        <v>35</v>
      </c>
      <c r="G14" t="s">
        <v>36</v>
      </c>
      <c r="H14" t="s">
        <v>37</v>
      </c>
      <c r="I14" t="s">
        <v>28</v>
      </c>
      <c r="J14" t="s">
        <v>8</v>
      </c>
      <c r="K14" t="s">
        <v>38</v>
      </c>
    </row>
    <row r="15" spans="2:12">
      <c r="B15" s="3" t="s">
        <v>39</v>
      </c>
      <c r="C15" s="3" t="s">
        <v>10</v>
      </c>
      <c r="D15" s="3" t="s">
        <v>10</v>
      </c>
      <c r="E15" s="3" t="s">
        <v>10</v>
      </c>
      <c r="F15" s="3" t="s">
        <v>40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1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</row>
    <row r="17" spans="2:11">
      <c r="B17" t="s">
        <v>21</v>
      </c>
      <c r="C17" t="s">
        <v>41</v>
      </c>
      <c r="D17" t="s">
        <v>10</v>
      </c>
      <c r="E17" t="s">
        <v>42</v>
      </c>
      <c r="F17" t="s">
        <v>43</v>
      </c>
      <c r="G17" t="s">
        <v>44</v>
      </c>
      <c r="H17" t="s">
        <v>45</v>
      </c>
      <c r="I17" t="s">
        <v>28</v>
      </c>
      <c r="J17" t="s">
        <v>8</v>
      </c>
      <c r="K17" t="s">
        <v>46</v>
      </c>
    </row>
    <row r="18" spans="2:11">
      <c r="B18" t="s">
        <v>21</v>
      </c>
      <c r="C18" t="s">
        <v>47</v>
      </c>
      <c r="D18" t="s">
        <v>10</v>
      </c>
      <c r="E18" t="s">
        <v>48</v>
      </c>
      <c r="F18" t="s">
        <v>43</v>
      </c>
      <c r="G18" t="s">
        <v>44</v>
      </c>
      <c r="H18" t="s">
        <v>45</v>
      </c>
      <c r="I18" t="s">
        <v>28</v>
      </c>
      <c r="J18" t="s">
        <v>8</v>
      </c>
      <c r="K18" t="s">
        <v>46</v>
      </c>
    </row>
    <row r="19" spans="2:11">
      <c r="B19" t="s">
        <v>21</v>
      </c>
      <c r="C19" t="s">
        <v>49</v>
      </c>
      <c r="D19" t="s">
        <v>10</v>
      </c>
      <c r="E19" t="s">
        <v>50</v>
      </c>
      <c r="F19" t="s">
        <v>43</v>
      </c>
      <c r="G19" t="s">
        <v>45</v>
      </c>
      <c r="H19" t="s">
        <v>51</v>
      </c>
      <c r="I19" t="s">
        <v>28</v>
      </c>
      <c r="J19" t="s">
        <v>8</v>
      </c>
      <c r="K19" t="s">
        <v>46</v>
      </c>
    </row>
    <row r="20" spans="2:11">
      <c r="B20" t="s">
        <v>21</v>
      </c>
      <c r="C20" t="s">
        <v>49</v>
      </c>
      <c r="D20" t="s">
        <v>10</v>
      </c>
      <c r="E20" t="s">
        <v>52</v>
      </c>
      <c r="F20" t="s">
        <v>43</v>
      </c>
      <c r="G20" t="s">
        <v>45</v>
      </c>
      <c r="H20" t="s">
        <v>51</v>
      </c>
      <c r="I20" t="s">
        <v>28</v>
      </c>
      <c r="J20" t="s">
        <v>8</v>
      </c>
      <c r="K20" t="s">
        <v>46</v>
      </c>
    </row>
    <row r="21" spans="2:11">
      <c r="B21" t="s">
        <v>21</v>
      </c>
      <c r="C21" t="s">
        <v>53</v>
      </c>
      <c r="D21" t="s">
        <v>10</v>
      </c>
      <c r="E21" t="s">
        <v>54</v>
      </c>
      <c r="F21" t="s">
        <v>55</v>
      </c>
      <c r="G21" t="s">
        <v>45</v>
      </c>
      <c r="H21" t="s">
        <v>51</v>
      </c>
      <c r="I21" t="s">
        <v>28</v>
      </c>
      <c r="J21" t="s">
        <v>8</v>
      </c>
      <c r="K21" t="s">
        <v>56</v>
      </c>
    </row>
    <row r="22" spans="2:11">
      <c r="B22" t="s">
        <v>21</v>
      </c>
      <c r="C22" t="s">
        <v>57</v>
      </c>
      <c r="D22" t="s">
        <v>10</v>
      </c>
      <c r="E22" t="s">
        <v>58</v>
      </c>
      <c r="F22" t="s">
        <v>43</v>
      </c>
      <c r="G22" t="s">
        <v>45</v>
      </c>
      <c r="H22" t="s">
        <v>36</v>
      </c>
      <c r="I22" t="s">
        <v>59</v>
      </c>
      <c r="J22" t="s">
        <v>8</v>
      </c>
      <c r="K22" t="s">
        <v>60</v>
      </c>
    </row>
    <row r="23" spans="2:11">
      <c r="B23" t="s">
        <v>21</v>
      </c>
      <c r="C23" t="s">
        <v>61</v>
      </c>
      <c r="D23" t="s">
        <v>10</v>
      </c>
      <c r="E23" t="s">
        <v>62</v>
      </c>
      <c r="F23" t="s">
        <v>43</v>
      </c>
      <c r="G23" t="s">
        <v>36</v>
      </c>
      <c r="H23" t="s">
        <v>37</v>
      </c>
      <c r="I23" t="s">
        <v>28</v>
      </c>
      <c r="J23" t="s">
        <v>8</v>
      </c>
      <c r="K23" t="s">
        <v>46</v>
      </c>
    </row>
    <row r="24" spans="2:11">
      <c r="B24" t="s">
        <v>21</v>
      </c>
      <c r="C24" t="s">
        <v>61</v>
      </c>
      <c r="D24" t="s">
        <v>10</v>
      </c>
      <c r="E24" t="s">
        <v>63</v>
      </c>
      <c r="F24" t="s">
        <v>43</v>
      </c>
      <c r="G24" t="s">
        <v>36</v>
      </c>
      <c r="H24" t="s">
        <v>37</v>
      </c>
      <c r="I24" t="s">
        <v>28</v>
      </c>
      <c r="J24" t="s">
        <v>8</v>
      </c>
      <c r="K24" t="s">
        <v>46</v>
      </c>
    </row>
    <row r="25" spans="2:11">
      <c r="B25" t="s">
        <v>21</v>
      </c>
      <c r="C25" t="s">
        <v>61</v>
      </c>
      <c r="D25" t="s">
        <v>10</v>
      </c>
      <c r="E25" t="s">
        <v>64</v>
      </c>
      <c r="F25" t="s">
        <v>43</v>
      </c>
      <c r="G25" t="s">
        <v>36</v>
      </c>
      <c r="H25" t="s">
        <v>37</v>
      </c>
      <c r="I25" t="s">
        <v>28</v>
      </c>
      <c r="J25" t="s">
        <v>8</v>
      </c>
      <c r="K25" t="s">
        <v>46</v>
      </c>
    </row>
    <row r="26" spans="2:11">
      <c r="B26" t="s">
        <v>21</v>
      </c>
      <c r="C26" t="s">
        <v>61</v>
      </c>
      <c r="D26" t="s">
        <v>10</v>
      </c>
      <c r="E26" t="s">
        <v>65</v>
      </c>
      <c r="F26" t="s">
        <v>43</v>
      </c>
      <c r="G26" t="s">
        <v>36</v>
      </c>
      <c r="H26" t="s">
        <v>37</v>
      </c>
      <c r="I26" t="s">
        <v>28</v>
      </c>
      <c r="J26" t="s">
        <v>8</v>
      </c>
      <c r="K26" t="s">
        <v>46</v>
      </c>
    </row>
    <row r="27" spans="2:11">
      <c r="B27" t="s">
        <v>21</v>
      </c>
      <c r="C27" t="s">
        <v>66</v>
      </c>
      <c r="D27" t="s">
        <v>10</v>
      </c>
      <c r="E27" t="s">
        <v>67</v>
      </c>
      <c r="F27" t="s">
        <v>68</v>
      </c>
      <c r="G27" t="s">
        <v>36</v>
      </c>
      <c r="H27" t="s">
        <v>37</v>
      </c>
      <c r="I27" t="s">
        <v>28</v>
      </c>
      <c r="J27" t="s">
        <v>8</v>
      </c>
      <c r="K27" t="s">
        <v>69</v>
      </c>
    </row>
    <row r="28" spans="2:12">
      <c r="B28" s="3" t="s">
        <v>70</v>
      </c>
      <c r="C28" s="3" t="s">
        <v>10</v>
      </c>
      <c r="D28" s="3" t="s">
        <v>10</v>
      </c>
      <c r="E28" s="3" t="s">
        <v>10</v>
      </c>
      <c r="F28" s="3" t="s">
        <v>71</v>
      </c>
      <c r="G28" s="3" t="s">
        <v>10</v>
      </c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</row>
    <row r="29" spans="2:11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4</v>
      </c>
      <c r="K29" s="3" t="s">
        <v>20</v>
      </c>
    </row>
    <row r="30" spans="2:11">
      <c r="B30" t="s">
        <v>21</v>
      </c>
      <c r="C30" t="s">
        <v>72</v>
      </c>
      <c r="D30" t="s">
        <v>10</v>
      </c>
      <c r="E30" t="s">
        <v>73</v>
      </c>
      <c r="F30" t="s">
        <v>74</v>
      </c>
      <c r="G30" t="s">
        <v>75</v>
      </c>
      <c r="H30" t="s">
        <v>26</v>
      </c>
      <c r="I30" t="s">
        <v>28</v>
      </c>
      <c r="J30" t="s">
        <v>8</v>
      </c>
      <c r="K30" t="s">
        <v>76</v>
      </c>
    </row>
    <row r="31" spans="2:11">
      <c r="B31" t="s">
        <v>21</v>
      </c>
      <c r="C31" t="s">
        <v>77</v>
      </c>
      <c r="D31" t="s">
        <v>10</v>
      </c>
      <c r="E31" t="s">
        <v>78</v>
      </c>
      <c r="F31" t="s">
        <v>74</v>
      </c>
      <c r="G31" t="s">
        <v>45</v>
      </c>
      <c r="H31" t="s">
        <v>51</v>
      </c>
      <c r="I31" t="s">
        <v>28</v>
      </c>
      <c r="J31" t="s">
        <v>8</v>
      </c>
      <c r="K31" t="s">
        <v>79</v>
      </c>
    </row>
    <row r="32" spans="2:12">
      <c r="B32" s="3" t="s">
        <v>80</v>
      </c>
      <c r="C32" s="3" t="s">
        <v>10</v>
      </c>
      <c r="D32" s="3" t="s">
        <v>10</v>
      </c>
      <c r="E32" s="3" t="s">
        <v>10</v>
      </c>
      <c r="F32" s="3" t="s">
        <v>81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1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</row>
    <row r="34" spans="2:11">
      <c r="B34" t="s">
        <v>21</v>
      </c>
      <c r="C34" t="s">
        <v>82</v>
      </c>
      <c r="D34" t="s">
        <v>10</v>
      </c>
      <c r="E34" t="s">
        <v>83</v>
      </c>
      <c r="F34" t="s">
        <v>84</v>
      </c>
      <c r="G34" t="s">
        <v>75</v>
      </c>
      <c r="H34" t="s">
        <v>26</v>
      </c>
      <c r="I34" t="s">
        <v>28</v>
      </c>
      <c r="J34" t="s">
        <v>8</v>
      </c>
      <c r="K34" t="s">
        <v>85</v>
      </c>
    </row>
    <row r="35" spans="2:11">
      <c r="B35" t="s">
        <v>21</v>
      </c>
      <c r="C35" t="s">
        <v>86</v>
      </c>
      <c r="D35" t="s">
        <v>10</v>
      </c>
      <c r="E35" t="s">
        <v>87</v>
      </c>
      <c r="F35" t="s">
        <v>88</v>
      </c>
      <c r="G35" t="s">
        <v>45</v>
      </c>
      <c r="H35" t="s">
        <v>51</v>
      </c>
      <c r="I35" t="s">
        <v>28</v>
      </c>
      <c r="J35" t="s">
        <v>8</v>
      </c>
      <c r="K35" t="s">
        <v>89</v>
      </c>
    </row>
    <row r="36" spans="2:11">
      <c r="B36" t="s">
        <v>21</v>
      </c>
      <c r="C36" t="s">
        <v>90</v>
      </c>
      <c r="D36" t="s">
        <v>10</v>
      </c>
      <c r="E36" t="s">
        <v>91</v>
      </c>
      <c r="F36" t="s">
        <v>84</v>
      </c>
      <c r="G36" t="s">
        <v>45</v>
      </c>
      <c r="H36" t="s">
        <v>51</v>
      </c>
      <c r="I36" t="s">
        <v>28</v>
      </c>
      <c r="J36" t="s">
        <v>8</v>
      </c>
      <c r="K36" t="s">
        <v>85</v>
      </c>
    </row>
    <row r="37" spans="2:11">
      <c r="B37" t="s">
        <v>21</v>
      </c>
      <c r="C37" t="s">
        <v>90</v>
      </c>
      <c r="D37" t="s">
        <v>10</v>
      </c>
      <c r="E37" t="s">
        <v>92</v>
      </c>
      <c r="F37" t="s">
        <v>84</v>
      </c>
      <c r="G37" t="s">
        <v>45</v>
      </c>
      <c r="H37" t="s">
        <v>51</v>
      </c>
      <c r="I37" t="s">
        <v>28</v>
      </c>
      <c r="J37" t="s">
        <v>8</v>
      </c>
      <c r="K37" t="s">
        <v>85</v>
      </c>
    </row>
    <row r="38" spans="2:12">
      <c r="B38" s="3" t="s">
        <v>93</v>
      </c>
      <c r="C38" s="3" t="s">
        <v>10</v>
      </c>
      <c r="D38" s="3" t="s">
        <v>10</v>
      </c>
      <c r="E38" s="3" t="s">
        <v>10</v>
      </c>
      <c r="F38" s="3" t="s">
        <v>94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95</v>
      </c>
      <c r="D40" t="s">
        <v>96</v>
      </c>
      <c r="E40" t="s">
        <v>97</v>
      </c>
      <c r="F40" t="s">
        <v>98</v>
      </c>
      <c r="G40" t="s">
        <v>26</v>
      </c>
      <c r="H40" t="s">
        <v>27</v>
      </c>
      <c r="I40" t="s">
        <v>28</v>
      </c>
      <c r="J40" t="s">
        <v>8</v>
      </c>
      <c r="K40" t="s">
        <v>99</v>
      </c>
    </row>
    <row r="41" spans="2:11">
      <c r="B41" t="s">
        <v>21</v>
      </c>
      <c r="C41" t="s">
        <v>100</v>
      </c>
      <c r="D41" t="s">
        <v>10</v>
      </c>
      <c r="E41" t="s">
        <v>101</v>
      </c>
      <c r="F41" t="s">
        <v>98</v>
      </c>
      <c r="G41" t="s">
        <v>26</v>
      </c>
      <c r="H41" t="s">
        <v>44</v>
      </c>
      <c r="I41" t="s">
        <v>59</v>
      </c>
      <c r="J41" t="s">
        <v>8</v>
      </c>
      <c r="K41" t="s">
        <v>46</v>
      </c>
    </row>
    <row r="42" spans="2:11">
      <c r="B42" t="s">
        <v>21</v>
      </c>
      <c r="C42" t="s">
        <v>102</v>
      </c>
      <c r="D42" t="s">
        <v>103</v>
      </c>
      <c r="E42" t="s">
        <v>104</v>
      </c>
      <c r="F42" t="s">
        <v>98</v>
      </c>
      <c r="G42" t="s">
        <v>27</v>
      </c>
      <c r="H42" t="s">
        <v>44</v>
      </c>
      <c r="I42" t="s">
        <v>28</v>
      </c>
      <c r="J42" t="s">
        <v>8</v>
      </c>
      <c r="K42" t="s">
        <v>105</v>
      </c>
    </row>
    <row r="43" spans="2:11">
      <c r="B43" t="s">
        <v>21</v>
      </c>
      <c r="C43" t="s">
        <v>106</v>
      </c>
      <c r="D43" t="s">
        <v>107</v>
      </c>
      <c r="E43" t="s">
        <v>108</v>
      </c>
      <c r="F43" t="s">
        <v>98</v>
      </c>
      <c r="G43" t="s">
        <v>27</v>
      </c>
      <c r="H43" t="s">
        <v>44</v>
      </c>
      <c r="I43" t="s">
        <v>28</v>
      </c>
      <c r="J43" t="s">
        <v>8</v>
      </c>
      <c r="K43" t="s">
        <v>105</v>
      </c>
    </row>
    <row r="44" spans="2:12">
      <c r="B44" s="3" t="s">
        <v>109</v>
      </c>
      <c r="C44" s="3" t="s">
        <v>10</v>
      </c>
      <c r="D44" s="3" t="s">
        <v>10</v>
      </c>
      <c r="E44" s="3" t="s">
        <v>10</v>
      </c>
      <c r="F44" s="3" t="s">
        <v>110</v>
      </c>
      <c r="G44" s="3" t="s">
        <v>10</v>
      </c>
      <c r="H44" s="3" t="s">
        <v>10</v>
      </c>
      <c r="I44" s="3" t="s">
        <v>10</v>
      </c>
      <c r="J44" s="3" t="s">
        <v>10</v>
      </c>
      <c r="K44" s="3" t="s">
        <v>10</v>
      </c>
      <c r="L44" s="3" t="s">
        <v>10</v>
      </c>
    </row>
    <row r="45" spans="2:11">
      <c r="B45" s="3" t="s">
        <v>12</v>
      </c>
      <c r="C45" s="3" t="s">
        <v>13</v>
      </c>
      <c r="D45" s="3" t="s">
        <v>14</v>
      </c>
      <c r="E45" s="3" t="s">
        <v>15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4</v>
      </c>
      <c r="K45" s="3" t="s">
        <v>20</v>
      </c>
    </row>
    <row r="46" spans="2:11">
      <c r="B46" t="s">
        <v>21</v>
      </c>
      <c r="C46" t="s">
        <v>111</v>
      </c>
      <c r="D46" t="s">
        <v>112</v>
      </c>
      <c r="E46" t="s">
        <v>113</v>
      </c>
      <c r="F46" t="s">
        <v>114</v>
      </c>
      <c r="G46" t="s">
        <v>27</v>
      </c>
      <c r="H46" t="s">
        <v>44</v>
      </c>
      <c r="I46" t="s">
        <v>28</v>
      </c>
      <c r="J46" t="s">
        <v>8</v>
      </c>
      <c r="K46" t="s">
        <v>115</v>
      </c>
    </row>
    <row r="47" spans="2:12">
      <c r="B47" s="3" t="s">
        <v>116</v>
      </c>
      <c r="C47" s="3" t="s">
        <v>10</v>
      </c>
      <c r="D47" s="3" t="s">
        <v>10</v>
      </c>
      <c r="E47" s="3" t="s">
        <v>10</v>
      </c>
      <c r="F47" s="3" t="s">
        <v>117</v>
      </c>
      <c r="G47" s="3" t="s">
        <v>10</v>
      </c>
      <c r="H47" s="3" t="s">
        <v>10</v>
      </c>
      <c r="I47" s="3" t="s">
        <v>10</v>
      </c>
      <c r="J47" s="3" t="s">
        <v>10</v>
      </c>
      <c r="K47" s="3" t="s">
        <v>10</v>
      </c>
      <c r="L47" s="3" t="s">
        <v>10</v>
      </c>
    </row>
    <row r="48" spans="2:11">
      <c r="B48" s="3" t="s">
        <v>12</v>
      </c>
      <c r="C48" s="3" t="s">
        <v>13</v>
      </c>
      <c r="D48" s="3" t="s">
        <v>14</v>
      </c>
      <c r="E48" s="3" t="s">
        <v>15</v>
      </c>
      <c r="F48" s="3" t="s">
        <v>16</v>
      </c>
      <c r="G48" s="3" t="s">
        <v>17</v>
      </c>
      <c r="H48" s="3" t="s">
        <v>18</v>
      </c>
      <c r="I48" s="3" t="s">
        <v>19</v>
      </c>
      <c r="J48" s="3" t="s">
        <v>4</v>
      </c>
      <c r="K48" s="3" t="s">
        <v>20</v>
      </c>
    </row>
    <row r="49" spans="2:11">
      <c r="B49" t="s">
        <v>21</v>
      </c>
      <c r="C49" t="s">
        <v>118</v>
      </c>
      <c r="D49" t="s">
        <v>10</v>
      </c>
      <c r="E49" t="s">
        <v>119</v>
      </c>
      <c r="F49" t="s">
        <v>120</v>
      </c>
      <c r="G49" t="s">
        <v>51</v>
      </c>
      <c r="H49" t="s">
        <v>36</v>
      </c>
      <c r="I49" t="s">
        <v>28</v>
      </c>
      <c r="J49" t="s">
        <v>8</v>
      </c>
      <c r="K49" t="s">
        <v>121</v>
      </c>
    </row>
    <row r="50" spans="2:11">
      <c r="B50" t="s">
        <v>21</v>
      </c>
      <c r="C50" t="s">
        <v>122</v>
      </c>
      <c r="D50" t="s">
        <v>10</v>
      </c>
      <c r="E50" t="s">
        <v>123</v>
      </c>
      <c r="F50" t="s">
        <v>120</v>
      </c>
      <c r="G50" t="s">
        <v>51</v>
      </c>
      <c r="H50" t="s">
        <v>36</v>
      </c>
      <c r="I50" t="s">
        <v>28</v>
      </c>
      <c r="J50" t="s">
        <v>8</v>
      </c>
      <c r="K50" t="s">
        <v>121</v>
      </c>
    </row>
    <row r="51" spans="2:11">
      <c r="B51" t="s">
        <v>21</v>
      </c>
      <c r="C51" t="s">
        <v>124</v>
      </c>
      <c r="D51" t="s">
        <v>10</v>
      </c>
      <c r="E51" t="s">
        <v>123</v>
      </c>
      <c r="F51" t="s">
        <v>120</v>
      </c>
      <c r="G51" t="s">
        <v>36</v>
      </c>
      <c r="H51" t="s">
        <v>37</v>
      </c>
      <c r="I51" t="s">
        <v>28</v>
      </c>
      <c r="J51" t="s">
        <v>8</v>
      </c>
      <c r="K51" t="s">
        <v>121</v>
      </c>
    </row>
    <row r="52" spans="2:11">
      <c r="B52" t="s">
        <v>21</v>
      </c>
      <c r="C52" t="s">
        <v>125</v>
      </c>
      <c r="D52" t="s">
        <v>10</v>
      </c>
      <c r="E52" t="s">
        <v>126</v>
      </c>
      <c r="F52" t="s">
        <v>120</v>
      </c>
      <c r="G52" t="s">
        <v>36</v>
      </c>
      <c r="H52" t="s">
        <v>37</v>
      </c>
      <c r="I52" t="s">
        <v>28</v>
      </c>
      <c r="J52" t="s">
        <v>8</v>
      </c>
      <c r="K52" t="s">
        <v>121</v>
      </c>
    </row>
    <row r="53" spans="2:12">
      <c r="B53" s="3" t="s">
        <v>127</v>
      </c>
      <c r="C53" s="3" t="s">
        <v>10</v>
      </c>
      <c r="D53" s="3" t="s">
        <v>10</v>
      </c>
      <c r="E53" s="3" t="s">
        <v>10</v>
      </c>
      <c r="F53" s="3" t="s">
        <v>128</v>
      </c>
      <c r="G53" s="3" t="s">
        <v>10</v>
      </c>
      <c r="H53" s="3" t="s">
        <v>10</v>
      </c>
      <c r="I53" s="3" t="s">
        <v>10</v>
      </c>
      <c r="J53" s="3" t="s">
        <v>10</v>
      </c>
      <c r="K53" s="3" t="s">
        <v>10</v>
      </c>
      <c r="L53" s="3" t="s">
        <v>10</v>
      </c>
    </row>
    <row r="54" spans="2:11">
      <c r="B54" s="3" t="s">
        <v>12</v>
      </c>
      <c r="C54" s="3" t="s">
        <v>13</v>
      </c>
      <c r="D54" s="3" t="s">
        <v>14</v>
      </c>
      <c r="E54" s="3" t="s">
        <v>15</v>
      </c>
      <c r="F54" s="3" t="s">
        <v>16</v>
      </c>
      <c r="G54" s="3" t="s">
        <v>17</v>
      </c>
      <c r="H54" s="3" t="s">
        <v>18</v>
      </c>
      <c r="I54" s="3" t="s">
        <v>19</v>
      </c>
      <c r="J54" s="3" t="s">
        <v>4</v>
      </c>
      <c r="K54" s="3" t="s">
        <v>20</v>
      </c>
    </row>
    <row r="55" spans="2:11">
      <c r="B55" t="s">
        <v>21</v>
      </c>
      <c r="C55" t="s">
        <v>129</v>
      </c>
      <c r="D55" t="s">
        <v>10</v>
      </c>
      <c r="E55" t="s">
        <v>130</v>
      </c>
      <c r="F55" t="s">
        <v>131</v>
      </c>
      <c r="G55" t="s">
        <v>36</v>
      </c>
      <c r="H55" t="s">
        <v>37</v>
      </c>
      <c r="I55" t="s">
        <v>28</v>
      </c>
      <c r="J55" t="s">
        <v>8</v>
      </c>
      <c r="K55" t="s">
        <v>132</v>
      </c>
    </row>
    <row r="56" spans="2:11">
      <c r="B56" t="s">
        <v>21</v>
      </c>
      <c r="C56" t="s">
        <v>129</v>
      </c>
      <c r="D56" t="s">
        <v>10</v>
      </c>
      <c r="E56" t="s">
        <v>133</v>
      </c>
      <c r="F56" t="s">
        <v>131</v>
      </c>
      <c r="G56" t="s">
        <v>36</v>
      </c>
      <c r="H56" t="s">
        <v>37</v>
      </c>
      <c r="I56" t="s">
        <v>28</v>
      </c>
      <c r="J56" t="s">
        <v>8</v>
      </c>
      <c r="K56" t="s">
        <v>132</v>
      </c>
    </row>
    <row r="57" spans="2:12">
      <c r="B57" s="3" t="s">
        <v>134</v>
      </c>
      <c r="C57" s="3" t="s">
        <v>10</v>
      </c>
      <c r="D57" s="3" t="s">
        <v>10</v>
      </c>
      <c r="E57" s="3" t="s">
        <v>10</v>
      </c>
      <c r="F57" s="3" t="s">
        <v>135</v>
      </c>
      <c r="G57" s="3" t="s">
        <v>10</v>
      </c>
      <c r="H57" s="3" t="s">
        <v>10</v>
      </c>
      <c r="I57" s="3" t="s">
        <v>10</v>
      </c>
      <c r="J57" s="3" t="s">
        <v>10</v>
      </c>
      <c r="K57" s="3" t="s">
        <v>10</v>
      </c>
      <c r="L57" s="3" t="s">
        <v>10</v>
      </c>
    </row>
    <row r="58" spans="2:11">
      <c r="B58" s="3" t="s">
        <v>12</v>
      </c>
      <c r="C58" s="3" t="s">
        <v>13</v>
      </c>
      <c r="D58" s="3" t="s">
        <v>14</v>
      </c>
      <c r="E58" s="3" t="s">
        <v>15</v>
      </c>
      <c r="F58" s="3" t="s">
        <v>16</v>
      </c>
      <c r="G58" s="3" t="s">
        <v>17</v>
      </c>
      <c r="H58" s="3" t="s">
        <v>18</v>
      </c>
      <c r="I58" s="3" t="s">
        <v>19</v>
      </c>
      <c r="J58" s="3" t="s">
        <v>4</v>
      </c>
      <c r="K58" s="3" t="s">
        <v>20</v>
      </c>
    </row>
    <row r="59" spans="2:11">
      <c r="B59" t="s">
        <v>21</v>
      </c>
      <c r="C59" t="s">
        <v>136</v>
      </c>
      <c r="D59" t="s">
        <v>10</v>
      </c>
      <c r="E59" t="s">
        <v>137</v>
      </c>
      <c r="F59" t="s">
        <v>138</v>
      </c>
      <c r="G59" t="s">
        <v>36</v>
      </c>
      <c r="H59" t="s">
        <v>37</v>
      </c>
      <c r="I59" t="s">
        <v>28</v>
      </c>
      <c r="J59" t="s">
        <v>8</v>
      </c>
      <c r="K59" t="s">
        <v>139</v>
      </c>
    </row>
    <row r="60" spans="2:12">
      <c r="B60" s="3" t="s">
        <v>140</v>
      </c>
      <c r="C60" s="3" t="s">
        <v>10</v>
      </c>
      <c r="D60" s="3" t="s">
        <v>10</v>
      </c>
      <c r="E60" s="3" t="s">
        <v>10</v>
      </c>
      <c r="F60" s="3" t="s">
        <v>141</v>
      </c>
      <c r="G60" s="3" t="s">
        <v>10</v>
      </c>
      <c r="H60" s="3" t="s">
        <v>10</v>
      </c>
      <c r="I60" s="3" t="s">
        <v>10</v>
      </c>
      <c r="J60" s="3" t="s">
        <v>10</v>
      </c>
      <c r="K60" s="3" t="s">
        <v>10</v>
      </c>
      <c r="L60" s="3" t="s">
        <v>10</v>
      </c>
    </row>
    <row r="61" spans="2:11">
      <c r="B61" s="3" t="s">
        <v>12</v>
      </c>
      <c r="C61" s="3" t="s">
        <v>13</v>
      </c>
      <c r="D61" s="3" t="s">
        <v>14</v>
      </c>
      <c r="E61" s="3" t="s">
        <v>15</v>
      </c>
      <c r="F61" s="3" t="s">
        <v>16</v>
      </c>
      <c r="G61" s="3" t="s">
        <v>17</v>
      </c>
      <c r="H61" s="3" t="s">
        <v>18</v>
      </c>
      <c r="I61" s="3" t="s">
        <v>19</v>
      </c>
      <c r="J61" s="3" t="s">
        <v>4</v>
      </c>
      <c r="K61" s="3" t="s">
        <v>20</v>
      </c>
    </row>
    <row r="62" spans="2:11">
      <c r="B62" t="s">
        <v>21</v>
      </c>
      <c r="C62" t="s">
        <v>142</v>
      </c>
      <c r="D62" t="s">
        <v>10</v>
      </c>
      <c r="E62" t="s">
        <v>143</v>
      </c>
      <c r="F62" t="s">
        <v>144</v>
      </c>
      <c r="G62" t="s">
        <v>75</v>
      </c>
      <c r="H62" t="s">
        <v>26</v>
      </c>
      <c r="I62" t="s">
        <v>28</v>
      </c>
      <c r="J62" t="s">
        <v>8</v>
      </c>
      <c r="K62" t="s">
        <v>145</v>
      </c>
    </row>
    <row r="63" spans="2:11">
      <c r="B63" t="s">
        <v>21</v>
      </c>
      <c r="C63" t="s">
        <v>146</v>
      </c>
      <c r="D63" t="s">
        <v>147</v>
      </c>
      <c r="E63" t="s">
        <v>143</v>
      </c>
      <c r="F63" t="s">
        <v>144</v>
      </c>
      <c r="G63" t="s">
        <v>26</v>
      </c>
      <c r="H63" t="s">
        <v>27</v>
      </c>
      <c r="I63" t="s">
        <v>28</v>
      </c>
      <c r="J63" t="s">
        <v>8</v>
      </c>
      <c r="K63" t="s">
        <v>145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A34" sqref="A34:D36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148</v>
      </c>
    </row>
    <row r="2" hidden="1" spans="1:10">
      <c r="A2">
        <v>1222192294</v>
      </c>
      <c r="B2" t="s">
        <v>26</v>
      </c>
      <c r="C2" t="s">
        <v>27</v>
      </c>
      <c r="D2" s="4">
        <v>412</v>
      </c>
      <c r="E2">
        <v>412</v>
      </c>
      <c r="F2" s="8" t="s">
        <v>149</v>
      </c>
      <c r="G2">
        <f>D2-E2</f>
        <v>0</v>
      </c>
      <c r="H2" t="str">
        <f>$H$1&amp;F2</f>
        <v>，202111151912580020</v>
      </c>
      <c r="I2" t="e">
        <f>VLOOKUP(A2,HOP!A:T,20,0)</f>
        <v>#N/A</v>
      </c>
      <c r="J2">
        <v>11.15</v>
      </c>
    </row>
    <row r="3" hidden="1" spans="1:10">
      <c r="A3">
        <v>1227981318</v>
      </c>
      <c r="B3" t="s">
        <v>36</v>
      </c>
      <c r="C3" t="s">
        <v>37</v>
      </c>
      <c r="D3" s="4">
        <v>405</v>
      </c>
      <c r="E3">
        <v>405</v>
      </c>
      <c r="F3" s="8" t="s">
        <v>150</v>
      </c>
      <c r="G3">
        <f t="shared" ref="G3:G28" si="0">D3-E3</f>
        <v>0</v>
      </c>
      <c r="H3" t="str">
        <f t="shared" ref="H3:H28" si="1">$H$1&amp;F3</f>
        <v>，202111201958230021</v>
      </c>
      <c r="I3" t="e">
        <f>VLOOKUP(A3,HOP!A:T,20,0)</f>
        <v>#N/A</v>
      </c>
      <c r="J3" s="5">
        <v>11.2</v>
      </c>
    </row>
    <row r="4" spans="1:9">
      <c r="A4" t="s">
        <v>41</v>
      </c>
      <c r="B4" t="s">
        <v>44</v>
      </c>
      <c r="C4" t="s">
        <v>45</v>
      </c>
      <c r="D4" s="4">
        <v>290</v>
      </c>
      <c r="E4" t="str">
        <f>VLOOKUP(A4,HOP!A:L,12,0)</f>
        <v>290.00</v>
      </c>
      <c r="F4" t="str">
        <f>VLOOKUP(A4,HOP!A:C,3,0)</f>
        <v>2299637</v>
      </c>
      <c r="G4">
        <f t="shared" si="0"/>
        <v>0</v>
      </c>
      <c r="H4" t="str">
        <f t="shared" si="1"/>
        <v>，2299637</v>
      </c>
      <c r="I4" t="str">
        <f>VLOOKUP(A4,HOP!A:T,20,0)</f>
        <v>直采</v>
      </c>
    </row>
    <row r="5" spans="1:9">
      <c r="A5" t="s">
        <v>47</v>
      </c>
      <c r="B5" t="s">
        <v>44</v>
      </c>
      <c r="C5" t="s">
        <v>45</v>
      </c>
      <c r="D5" s="4">
        <v>290</v>
      </c>
      <c r="E5" t="str">
        <f>VLOOKUP(A5,HOP!A:L,12,0)</f>
        <v>290.00</v>
      </c>
      <c r="F5" t="str">
        <f>VLOOKUP(A5,HOP!A:C,3,0)</f>
        <v>2300981</v>
      </c>
      <c r="G5">
        <f t="shared" si="0"/>
        <v>0</v>
      </c>
      <c r="H5" t="str">
        <f t="shared" si="1"/>
        <v>，2300981</v>
      </c>
      <c r="I5" t="str">
        <f>VLOOKUP(A5,HOP!A:T,20,0)</f>
        <v>直采</v>
      </c>
    </row>
    <row r="6" spans="1:9">
      <c r="A6" t="s">
        <v>49</v>
      </c>
      <c r="B6" t="s">
        <v>45</v>
      </c>
      <c r="C6" t="s">
        <v>51</v>
      </c>
      <c r="D6" s="4">
        <v>580</v>
      </c>
      <c r="E6" t="str">
        <f>VLOOKUP(A6,HOP!A:L,12,0)</f>
        <v>580.00</v>
      </c>
      <c r="F6" t="str">
        <f>VLOOKUP(A6,HOP!A:C,3,0)</f>
        <v>2302473</v>
      </c>
      <c r="G6">
        <f t="shared" si="0"/>
        <v>0</v>
      </c>
      <c r="H6" t="str">
        <f t="shared" si="1"/>
        <v>，2302473</v>
      </c>
      <c r="I6" t="str">
        <f>VLOOKUP(A6,HOP!A:T,20,0)</f>
        <v>直采</v>
      </c>
    </row>
    <row r="7" spans="1:9">
      <c r="A7" t="s">
        <v>53</v>
      </c>
      <c r="B7" t="s">
        <v>45</v>
      </c>
      <c r="C7" t="s">
        <v>51</v>
      </c>
      <c r="D7" s="4">
        <v>349</v>
      </c>
      <c r="E7" t="str">
        <f>VLOOKUP(A7,HOP!A:L,12,0)</f>
        <v>349.00</v>
      </c>
      <c r="F7" t="str">
        <f>VLOOKUP(A7,HOP!A:C,3,0)</f>
        <v>2302594</v>
      </c>
      <c r="G7">
        <f t="shared" si="0"/>
        <v>0</v>
      </c>
      <c r="H7" t="str">
        <f t="shared" si="1"/>
        <v>，2302594</v>
      </c>
      <c r="I7" t="str">
        <f>VLOOKUP(A7,HOP!A:T,20,0)</f>
        <v>直采</v>
      </c>
    </row>
    <row r="8" spans="1:9">
      <c r="A8" t="s">
        <v>57</v>
      </c>
      <c r="B8" t="s">
        <v>45</v>
      </c>
      <c r="C8" t="s">
        <v>36</v>
      </c>
      <c r="D8" s="4">
        <v>580</v>
      </c>
      <c r="E8" t="str">
        <f>VLOOKUP(A8,HOP!A:L,12,0)</f>
        <v>580.00</v>
      </c>
      <c r="F8" t="str">
        <f>VLOOKUP(A8,HOP!A:C,3,0)</f>
        <v>2302361</v>
      </c>
      <c r="G8">
        <f t="shared" si="0"/>
        <v>0</v>
      </c>
      <c r="H8" t="str">
        <f t="shared" si="1"/>
        <v>，2302361</v>
      </c>
      <c r="I8" t="str">
        <f>VLOOKUP(A8,HOP!A:T,20,0)</f>
        <v>直采</v>
      </c>
    </row>
    <row r="9" spans="1:9">
      <c r="A9" t="s">
        <v>61</v>
      </c>
      <c r="B9" t="s">
        <v>36</v>
      </c>
      <c r="C9" t="s">
        <v>37</v>
      </c>
      <c r="D9" s="4">
        <v>1160</v>
      </c>
      <c r="E9" t="str">
        <f>VLOOKUP(A9,HOP!A:L,12,0)</f>
        <v>1160.00</v>
      </c>
      <c r="F9" t="str">
        <f>VLOOKUP(A9,HOP!A:C,3,0)</f>
        <v>2299634</v>
      </c>
      <c r="G9">
        <f t="shared" si="0"/>
        <v>0</v>
      </c>
      <c r="H9" t="str">
        <f t="shared" si="1"/>
        <v>，2299634</v>
      </c>
      <c r="I9" t="str">
        <f>VLOOKUP(A9,HOP!A:T,20,0)</f>
        <v>直采</v>
      </c>
    </row>
    <row r="10" spans="1:9">
      <c r="A10">
        <v>1227674307</v>
      </c>
      <c r="B10" t="s">
        <v>36</v>
      </c>
      <c r="C10" t="s">
        <v>37</v>
      </c>
      <c r="D10" s="4">
        <v>287</v>
      </c>
      <c r="E10">
        <v>287</v>
      </c>
      <c r="F10">
        <v>2305023</v>
      </c>
      <c r="G10">
        <f t="shared" si="0"/>
        <v>0</v>
      </c>
      <c r="H10" t="str">
        <f t="shared" si="1"/>
        <v>，2305023</v>
      </c>
      <c r="I10" t="e">
        <f>VLOOKUP(A10,HOP!A:T,20,0)</f>
        <v>#N/A</v>
      </c>
    </row>
    <row r="11" hidden="1" spans="1:10">
      <c r="A11">
        <v>1219783261</v>
      </c>
      <c r="B11" t="s">
        <v>75</v>
      </c>
      <c r="C11" t="s">
        <v>26</v>
      </c>
      <c r="D11" s="4">
        <v>157.5</v>
      </c>
      <c r="E11">
        <v>157.5</v>
      </c>
      <c r="F11" s="8" t="s">
        <v>151</v>
      </c>
      <c r="G11">
        <f t="shared" si="0"/>
        <v>0</v>
      </c>
      <c r="H11" t="str">
        <f t="shared" si="1"/>
        <v>，202111131648290021</v>
      </c>
      <c r="I11" t="e">
        <f>VLOOKUP(A11,HOP!A:T,20,0)</f>
        <v>#N/A</v>
      </c>
      <c r="J11">
        <v>11.13</v>
      </c>
    </row>
    <row r="12" hidden="1" spans="1:10">
      <c r="A12">
        <v>1225366892</v>
      </c>
      <c r="B12" t="s">
        <v>45</v>
      </c>
      <c r="C12" t="s">
        <v>51</v>
      </c>
      <c r="D12" s="4">
        <v>149.81</v>
      </c>
      <c r="E12">
        <v>149.81</v>
      </c>
      <c r="F12" s="8" t="s">
        <v>152</v>
      </c>
      <c r="G12">
        <f t="shared" si="0"/>
        <v>0</v>
      </c>
      <c r="H12" t="str">
        <f t="shared" si="1"/>
        <v>，202111181324020020</v>
      </c>
      <c r="I12" t="e">
        <f>VLOOKUP(A12,HOP!A:T,20,0)</f>
        <v>#N/A</v>
      </c>
      <c r="J12">
        <v>11.18</v>
      </c>
    </row>
    <row r="13" spans="1:9">
      <c r="A13" t="s">
        <v>82</v>
      </c>
      <c r="B13" t="s">
        <v>75</v>
      </c>
      <c r="C13" t="s">
        <v>26</v>
      </c>
      <c r="D13" s="4">
        <v>207</v>
      </c>
      <c r="E13" t="str">
        <f>VLOOKUP(A13,HOP!A:L,12,0)</f>
        <v>207.00</v>
      </c>
      <c r="F13" t="str">
        <f>VLOOKUP(A13,HOP!A:C,3,0)</f>
        <v>2299468</v>
      </c>
      <c r="G13">
        <f t="shared" si="0"/>
        <v>0</v>
      </c>
      <c r="H13" t="str">
        <f t="shared" si="1"/>
        <v>，2299468</v>
      </c>
      <c r="I13" t="str">
        <f>VLOOKUP(A13,HOP!A:T,20,0)</f>
        <v>直采</v>
      </c>
    </row>
    <row r="14" spans="1:9">
      <c r="A14" t="s">
        <v>86</v>
      </c>
      <c r="B14" t="s">
        <v>45</v>
      </c>
      <c r="C14" t="s">
        <v>51</v>
      </c>
      <c r="D14" s="4">
        <v>365</v>
      </c>
      <c r="E14" t="str">
        <f>VLOOKUP(A14,HOP!A:L,12,0)</f>
        <v>365.00</v>
      </c>
      <c r="F14" t="str">
        <f>VLOOKUP(A14,HOP!A:C,3,0)</f>
        <v>2302921</v>
      </c>
      <c r="G14">
        <f t="shared" si="0"/>
        <v>0</v>
      </c>
      <c r="H14" t="str">
        <f t="shared" si="1"/>
        <v>，2302921</v>
      </c>
      <c r="I14" t="str">
        <f>VLOOKUP(A14,HOP!A:T,20,0)</f>
        <v>直采</v>
      </c>
    </row>
    <row r="15" spans="1:9">
      <c r="A15" t="s">
        <v>90</v>
      </c>
      <c r="B15" t="s">
        <v>45</v>
      </c>
      <c r="C15" t="s">
        <v>51</v>
      </c>
      <c r="D15" s="4">
        <v>414</v>
      </c>
      <c r="E15" t="str">
        <f>VLOOKUP(A15,HOP!A:L,12,0)</f>
        <v>414.00</v>
      </c>
      <c r="F15" t="str">
        <f>VLOOKUP(A15,HOP!A:C,3,0)</f>
        <v>2303305</v>
      </c>
      <c r="G15">
        <f t="shared" si="0"/>
        <v>0</v>
      </c>
      <c r="H15" t="str">
        <f t="shared" si="1"/>
        <v>，2303305</v>
      </c>
      <c r="I15" t="str">
        <f>VLOOKUP(A15,HOP!A:T,20,0)</f>
        <v>直采</v>
      </c>
    </row>
    <row r="16" hidden="1" spans="1:10">
      <c r="A16">
        <v>1221858626</v>
      </c>
      <c r="B16" t="s">
        <v>26</v>
      </c>
      <c r="C16" t="s">
        <v>27</v>
      </c>
      <c r="D16" s="4">
        <v>140</v>
      </c>
      <c r="E16">
        <v>140</v>
      </c>
      <c r="F16" s="8" t="s">
        <v>153</v>
      </c>
      <c r="G16">
        <f t="shared" si="0"/>
        <v>0</v>
      </c>
      <c r="H16" t="str">
        <f t="shared" si="1"/>
        <v>，202111151207290021</v>
      </c>
      <c r="I16" t="e">
        <f>VLOOKUP(A16,HOP!A:T,20,0)</f>
        <v>#N/A</v>
      </c>
      <c r="J16">
        <v>11.15</v>
      </c>
    </row>
    <row r="17" hidden="1" spans="1:10">
      <c r="A17">
        <v>1221878550</v>
      </c>
      <c r="B17" t="s">
        <v>26</v>
      </c>
      <c r="C17" t="s">
        <v>44</v>
      </c>
      <c r="D17" s="4">
        <v>290</v>
      </c>
      <c r="E17">
        <v>290</v>
      </c>
      <c r="F17" s="8" t="s">
        <v>154</v>
      </c>
      <c r="G17">
        <f t="shared" si="0"/>
        <v>0</v>
      </c>
      <c r="H17" t="str">
        <f t="shared" si="1"/>
        <v>，202111151232030021</v>
      </c>
      <c r="I17" t="e">
        <f>VLOOKUP(A17,HOP!A:T,20,0)</f>
        <v>#N/A</v>
      </c>
      <c r="J17">
        <v>11.15</v>
      </c>
    </row>
    <row r="18" hidden="1" spans="1:10">
      <c r="A18">
        <v>1223420476</v>
      </c>
      <c r="B18" t="s">
        <v>27</v>
      </c>
      <c r="C18" t="s">
        <v>44</v>
      </c>
      <c r="D18" s="4">
        <v>137</v>
      </c>
      <c r="E18">
        <v>137</v>
      </c>
      <c r="F18" s="8" t="s">
        <v>155</v>
      </c>
      <c r="G18">
        <f t="shared" si="0"/>
        <v>0</v>
      </c>
      <c r="H18" t="str">
        <f t="shared" si="1"/>
        <v>，202111162052250022</v>
      </c>
      <c r="I18" t="e">
        <f>VLOOKUP(A18,HOP!A:T,20,0)</f>
        <v>#N/A</v>
      </c>
      <c r="J18">
        <v>11.16</v>
      </c>
    </row>
    <row r="19" hidden="1" spans="1:10">
      <c r="A19">
        <v>1223424923</v>
      </c>
      <c r="B19" t="s">
        <v>27</v>
      </c>
      <c r="C19" t="s">
        <v>44</v>
      </c>
      <c r="D19" s="4">
        <v>137</v>
      </c>
      <c r="E19">
        <v>137</v>
      </c>
      <c r="F19" s="8" t="s">
        <v>156</v>
      </c>
      <c r="G19">
        <f t="shared" si="0"/>
        <v>0</v>
      </c>
      <c r="H19" t="str">
        <f t="shared" si="1"/>
        <v>，202111162053020022</v>
      </c>
      <c r="I19" t="e">
        <f>VLOOKUP(A19,HOP!A:T,20,0)</f>
        <v>#N/A</v>
      </c>
      <c r="J19">
        <v>11.16</v>
      </c>
    </row>
    <row r="20" spans="1:9">
      <c r="A20" t="s">
        <v>111</v>
      </c>
      <c r="B20" t="s">
        <v>27</v>
      </c>
      <c r="C20" t="s">
        <v>44</v>
      </c>
      <c r="D20" s="4">
        <v>636</v>
      </c>
      <c r="E20" t="str">
        <f>VLOOKUP(A20,HOP!A:L,12,0)</f>
        <v>636.00</v>
      </c>
      <c r="F20" t="str">
        <f>VLOOKUP(A20,HOP!A:C,3,0)</f>
        <v>2300394</v>
      </c>
      <c r="G20">
        <f t="shared" si="0"/>
        <v>0</v>
      </c>
      <c r="H20" t="str">
        <f t="shared" si="1"/>
        <v>，2300394</v>
      </c>
      <c r="I20" t="str">
        <f>VLOOKUP(A20,HOP!A:T,20,0)</f>
        <v>直采</v>
      </c>
    </row>
    <row r="21" spans="1:9">
      <c r="A21" t="s">
        <v>118</v>
      </c>
      <c r="B21" t="s">
        <v>51</v>
      </c>
      <c r="C21" t="s">
        <v>36</v>
      </c>
      <c r="D21" s="4">
        <v>152</v>
      </c>
      <c r="E21" t="str">
        <f>VLOOKUP(A21,HOP!A:L,12,0)</f>
        <v>152.00</v>
      </c>
      <c r="F21" t="str">
        <f>VLOOKUP(A21,HOP!A:C,3,0)</f>
        <v>2303696</v>
      </c>
      <c r="G21">
        <f t="shared" si="0"/>
        <v>0</v>
      </c>
      <c r="H21" t="str">
        <f t="shared" si="1"/>
        <v>，2303696</v>
      </c>
      <c r="I21" t="str">
        <f>VLOOKUP(A21,HOP!A:T,20,0)</f>
        <v>直采</v>
      </c>
    </row>
    <row r="22" spans="1:9">
      <c r="A22" t="s">
        <v>122</v>
      </c>
      <c r="B22" t="s">
        <v>51</v>
      </c>
      <c r="C22" t="s">
        <v>36</v>
      </c>
      <c r="D22" s="4">
        <v>152</v>
      </c>
      <c r="E22" t="str">
        <f>VLOOKUP(A22,HOP!A:L,12,0)</f>
        <v>152.00</v>
      </c>
      <c r="F22" t="str">
        <f>VLOOKUP(A22,HOP!A:C,3,0)</f>
        <v>2303850</v>
      </c>
      <c r="G22">
        <f t="shared" si="0"/>
        <v>0</v>
      </c>
      <c r="H22" t="str">
        <f t="shared" si="1"/>
        <v>，2303850</v>
      </c>
      <c r="I22" t="str">
        <f>VLOOKUP(A22,HOP!A:T,20,0)</f>
        <v>直采</v>
      </c>
    </row>
    <row r="23" spans="1:9">
      <c r="A23" t="s">
        <v>124</v>
      </c>
      <c r="B23" t="s">
        <v>36</v>
      </c>
      <c r="C23" t="s">
        <v>37</v>
      </c>
      <c r="D23" s="4">
        <v>152</v>
      </c>
      <c r="E23" t="str">
        <f>VLOOKUP(A23,HOP!A:L,12,0)</f>
        <v>152.00</v>
      </c>
      <c r="F23" t="str">
        <f>VLOOKUP(A23,HOP!A:C,3,0)</f>
        <v>2304860</v>
      </c>
      <c r="G23">
        <f t="shared" si="0"/>
        <v>0</v>
      </c>
      <c r="H23" t="str">
        <f t="shared" si="1"/>
        <v>，2304860</v>
      </c>
      <c r="I23" t="str">
        <f>VLOOKUP(A23,HOP!A:T,20,0)</f>
        <v>直采</v>
      </c>
    </row>
    <row r="24" spans="1:9">
      <c r="A24" t="s">
        <v>125</v>
      </c>
      <c r="B24" t="s">
        <v>36</v>
      </c>
      <c r="C24" t="s">
        <v>37</v>
      </c>
      <c r="D24" s="4">
        <v>152</v>
      </c>
      <c r="E24" t="str">
        <f>VLOOKUP(A24,HOP!A:L,12,0)</f>
        <v>152.00</v>
      </c>
      <c r="F24" t="str">
        <f>VLOOKUP(A24,HOP!A:C,3,0)</f>
        <v>2305397</v>
      </c>
      <c r="G24">
        <f t="shared" si="0"/>
        <v>0</v>
      </c>
      <c r="H24" t="str">
        <f t="shared" si="1"/>
        <v>，2305397</v>
      </c>
      <c r="I24" t="str">
        <f>VLOOKUP(A24,HOP!A:T,20,0)</f>
        <v>直采</v>
      </c>
    </row>
    <row r="25" spans="1:9">
      <c r="A25" t="s">
        <v>129</v>
      </c>
      <c r="B25" t="s">
        <v>36</v>
      </c>
      <c r="C25" t="s">
        <v>37</v>
      </c>
      <c r="D25" s="4">
        <v>1678</v>
      </c>
      <c r="E25" t="str">
        <f>VLOOKUP(A25,HOP!A:L,12,0)</f>
        <v>1678.00</v>
      </c>
      <c r="F25" t="str">
        <f>VLOOKUP(A25,HOP!A:C,3,0)</f>
        <v>2303316</v>
      </c>
      <c r="G25">
        <f t="shared" si="0"/>
        <v>0</v>
      </c>
      <c r="H25" t="str">
        <f t="shared" si="1"/>
        <v>，2303316</v>
      </c>
      <c r="I25" t="str">
        <f>VLOOKUP(A25,HOP!A:T,20,0)</f>
        <v>直采</v>
      </c>
    </row>
    <row r="26" spans="1:9">
      <c r="A26" t="s">
        <v>136</v>
      </c>
      <c r="B26" t="s">
        <v>36</v>
      </c>
      <c r="C26" t="s">
        <v>37</v>
      </c>
      <c r="D26" s="4">
        <v>138</v>
      </c>
      <c r="E26" t="str">
        <f>VLOOKUP(A26,HOP!A:L,12,0)</f>
        <v>138.00</v>
      </c>
      <c r="F26" t="str">
        <f>VLOOKUP(A26,HOP!A:C,3,0)</f>
        <v>2278689</v>
      </c>
      <c r="G26">
        <f t="shared" si="0"/>
        <v>0</v>
      </c>
      <c r="H26" t="str">
        <f t="shared" si="1"/>
        <v>，2278689</v>
      </c>
      <c r="I26" t="str">
        <f>VLOOKUP(A26,HOP!A:T,20,0)</f>
        <v>直采</v>
      </c>
    </row>
    <row r="27" spans="1:9">
      <c r="A27" t="s">
        <v>142</v>
      </c>
      <c r="B27" t="s">
        <v>75</v>
      </c>
      <c r="C27" t="s">
        <v>26</v>
      </c>
      <c r="D27" s="4">
        <v>279</v>
      </c>
      <c r="E27" t="str">
        <f>VLOOKUP(A27,HOP!A:L,12,0)</f>
        <v>279.00</v>
      </c>
      <c r="F27" t="str">
        <f>VLOOKUP(A27,HOP!A:C,3,0)</f>
        <v>2299133</v>
      </c>
      <c r="G27">
        <f t="shared" si="0"/>
        <v>0</v>
      </c>
      <c r="H27" t="str">
        <f t="shared" si="1"/>
        <v>，2299133</v>
      </c>
      <c r="I27" t="str">
        <f>VLOOKUP(A27,HOP!A:T,20,0)</f>
        <v>直采</v>
      </c>
    </row>
    <row r="28" spans="1:9">
      <c r="A28" t="s">
        <v>146</v>
      </c>
      <c r="B28" t="s">
        <v>26</v>
      </c>
      <c r="C28" t="s">
        <v>27</v>
      </c>
      <c r="D28" s="4">
        <v>279</v>
      </c>
      <c r="E28" t="str">
        <f>VLOOKUP(A28,HOP!A:L,12,0)</f>
        <v>279.00</v>
      </c>
      <c r="F28" t="str">
        <f>VLOOKUP(A28,HOP!A:C,3,0)</f>
        <v>2299768</v>
      </c>
      <c r="G28">
        <f t="shared" si="0"/>
        <v>0</v>
      </c>
      <c r="H28" t="str">
        <f t="shared" si="1"/>
        <v>，2299768</v>
      </c>
      <c r="I28" t="str">
        <f>VLOOKUP(A28,HOP!A:T,20,0)</f>
        <v>直采</v>
      </c>
    </row>
    <row r="30" spans="4:4">
      <c r="D30">
        <f>SUM(D2:D29)</f>
        <v>9968.31</v>
      </c>
    </row>
    <row r="34" spans="1:4">
      <c r="A34" t="s">
        <v>157</v>
      </c>
      <c r="D34">
        <v>8140</v>
      </c>
    </row>
    <row r="35" spans="1:4">
      <c r="A35" t="s">
        <v>158</v>
      </c>
      <c r="D35">
        <v>1828.31</v>
      </c>
    </row>
    <row r="36" spans="1:4">
      <c r="A36" t="s">
        <v>159</v>
      </c>
      <c r="D36">
        <f>SUBTOTAL(9,D34:D35)</f>
        <v>9968.31</v>
      </c>
    </row>
  </sheetData>
  <autoFilter ref="A1:J28">
    <filterColumn colId="9">
      <filters blank="1"/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164</v>
      </c>
      <c r="F1" s="2" t="s">
        <v>17</v>
      </c>
      <c r="G1" s="2" t="s">
        <v>18</v>
      </c>
      <c r="H1" s="2" t="s">
        <v>165</v>
      </c>
      <c r="I1" s="2" t="s">
        <v>166</v>
      </c>
      <c r="J1" s="2" t="s">
        <v>167</v>
      </c>
      <c r="K1" s="2" t="s">
        <v>168</v>
      </c>
      <c r="L1" s="2" t="s">
        <v>169</v>
      </c>
      <c r="M1" s="2" t="s">
        <v>170</v>
      </c>
      <c r="N1" s="2" t="s">
        <v>171</v>
      </c>
      <c r="O1" s="2" t="s">
        <v>172</v>
      </c>
      <c r="P1" s="2" t="s">
        <v>173</v>
      </c>
      <c r="Q1" s="2" t="s">
        <v>174</v>
      </c>
      <c r="R1" s="2" t="s">
        <v>175</v>
      </c>
      <c r="S1" s="2" t="s">
        <v>176</v>
      </c>
      <c r="T1" s="2" t="s">
        <v>177</v>
      </c>
    </row>
    <row r="2" s="1" customFormat="1" spans="1:20">
      <c r="A2" s="1" t="s">
        <v>125</v>
      </c>
      <c r="B2" s="1" t="s">
        <v>178</v>
      </c>
      <c r="C2" s="1" t="s">
        <v>179</v>
      </c>
      <c r="D2" s="1" t="s">
        <v>116</v>
      </c>
      <c r="E2" s="1" t="s">
        <v>126</v>
      </c>
      <c r="F2" s="1" t="s">
        <v>178</v>
      </c>
      <c r="G2" s="1" t="s">
        <v>180</v>
      </c>
      <c r="H2" s="1" t="s">
        <v>181</v>
      </c>
      <c r="I2" s="1" t="s">
        <v>121</v>
      </c>
      <c r="J2" s="1" t="s">
        <v>182</v>
      </c>
      <c r="K2" s="1" t="s">
        <v>121</v>
      </c>
      <c r="L2" s="1" t="s">
        <v>121</v>
      </c>
      <c r="M2" s="1" t="s">
        <v>183</v>
      </c>
      <c r="N2" s="1" t="s">
        <v>183</v>
      </c>
      <c r="O2" s="1" t="s">
        <v>7</v>
      </c>
      <c r="P2" s="1" t="s">
        <v>184</v>
      </c>
      <c r="Q2" s="1" t="s">
        <v>185</v>
      </c>
      <c r="R2" s="1" t="s">
        <v>186</v>
      </c>
      <c r="S2" s="1" t="s">
        <v>187</v>
      </c>
      <c r="T2" s="1" t="s">
        <v>188</v>
      </c>
    </row>
    <row r="3" s="1" customFormat="1" spans="1:20">
      <c r="A3" s="1" t="s">
        <v>189</v>
      </c>
      <c r="B3" s="1" t="s">
        <v>178</v>
      </c>
      <c r="C3" s="1" t="s">
        <v>190</v>
      </c>
      <c r="D3" s="1" t="s">
        <v>39</v>
      </c>
      <c r="E3" s="1" t="s">
        <v>67</v>
      </c>
      <c r="F3" s="1" t="s">
        <v>178</v>
      </c>
      <c r="G3" s="1" t="s">
        <v>180</v>
      </c>
      <c r="H3" s="1" t="s">
        <v>181</v>
      </c>
      <c r="I3" s="1" t="s">
        <v>69</v>
      </c>
      <c r="J3" s="1" t="s">
        <v>182</v>
      </c>
      <c r="K3" s="1" t="s">
        <v>69</v>
      </c>
      <c r="L3" s="1" t="s">
        <v>69</v>
      </c>
      <c r="M3" s="1" t="s">
        <v>183</v>
      </c>
      <c r="N3" s="1" t="s">
        <v>183</v>
      </c>
      <c r="O3" s="1" t="s">
        <v>7</v>
      </c>
      <c r="P3" s="1" t="s">
        <v>184</v>
      </c>
      <c r="Q3" s="1" t="s">
        <v>191</v>
      </c>
      <c r="R3" s="1" t="s">
        <v>186</v>
      </c>
      <c r="S3" s="1" t="s">
        <v>187</v>
      </c>
      <c r="T3" s="1" t="s">
        <v>188</v>
      </c>
    </row>
    <row r="4" s="1" customFormat="1" spans="1:20">
      <c r="A4" s="1" t="s">
        <v>124</v>
      </c>
      <c r="B4" s="1" t="s">
        <v>178</v>
      </c>
      <c r="C4" s="1" t="s">
        <v>192</v>
      </c>
      <c r="D4" s="1" t="s">
        <v>116</v>
      </c>
      <c r="E4" s="1" t="s">
        <v>123</v>
      </c>
      <c r="F4" s="1" t="s">
        <v>178</v>
      </c>
      <c r="G4" s="1" t="s">
        <v>180</v>
      </c>
      <c r="H4" s="1" t="s">
        <v>181</v>
      </c>
      <c r="I4" s="1" t="s">
        <v>121</v>
      </c>
      <c r="J4" s="1" t="s">
        <v>182</v>
      </c>
      <c r="K4" s="1" t="s">
        <v>121</v>
      </c>
      <c r="L4" s="1" t="s">
        <v>121</v>
      </c>
      <c r="M4" s="1" t="s">
        <v>183</v>
      </c>
      <c r="N4" s="1" t="s">
        <v>183</v>
      </c>
      <c r="O4" s="1" t="s">
        <v>7</v>
      </c>
      <c r="P4" s="1" t="s">
        <v>184</v>
      </c>
      <c r="Q4" s="1" t="s">
        <v>193</v>
      </c>
      <c r="R4" s="1" t="s">
        <v>186</v>
      </c>
      <c r="S4" s="1" t="s">
        <v>187</v>
      </c>
      <c r="T4" s="1" t="s">
        <v>188</v>
      </c>
    </row>
    <row r="5" s="1" customFormat="1" spans="1:20">
      <c r="A5" s="1" t="s">
        <v>122</v>
      </c>
      <c r="B5" s="1" t="s">
        <v>194</v>
      </c>
      <c r="C5" s="1" t="s">
        <v>195</v>
      </c>
      <c r="D5" s="1" t="s">
        <v>116</v>
      </c>
      <c r="E5" s="1" t="s">
        <v>123</v>
      </c>
      <c r="F5" s="1" t="s">
        <v>194</v>
      </c>
      <c r="G5" s="1" t="s">
        <v>178</v>
      </c>
      <c r="H5" s="1" t="s">
        <v>181</v>
      </c>
      <c r="I5" s="1" t="s">
        <v>121</v>
      </c>
      <c r="J5" s="1" t="s">
        <v>182</v>
      </c>
      <c r="K5" s="1" t="s">
        <v>121</v>
      </c>
      <c r="L5" s="1" t="s">
        <v>121</v>
      </c>
      <c r="M5" s="1" t="s">
        <v>183</v>
      </c>
      <c r="N5" s="1" t="s">
        <v>183</v>
      </c>
      <c r="O5" s="1" t="s">
        <v>7</v>
      </c>
      <c r="P5" s="1" t="s">
        <v>184</v>
      </c>
      <c r="Q5" s="1" t="s">
        <v>196</v>
      </c>
      <c r="R5" s="1" t="s">
        <v>186</v>
      </c>
      <c r="S5" s="1" t="s">
        <v>187</v>
      </c>
      <c r="T5" s="1" t="s">
        <v>188</v>
      </c>
    </row>
    <row r="6" s="1" customFormat="1" spans="1:20">
      <c r="A6" s="1" t="s">
        <v>118</v>
      </c>
      <c r="B6" s="1" t="s">
        <v>194</v>
      </c>
      <c r="C6" s="1" t="s">
        <v>197</v>
      </c>
      <c r="D6" s="1" t="s">
        <v>116</v>
      </c>
      <c r="E6" s="1" t="s">
        <v>119</v>
      </c>
      <c r="F6" s="1" t="s">
        <v>194</v>
      </c>
      <c r="G6" s="1" t="s">
        <v>178</v>
      </c>
      <c r="H6" s="1" t="s">
        <v>181</v>
      </c>
      <c r="I6" s="1" t="s">
        <v>121</v>
      </c>
      <c r="J6" s="1" t="s">
        <v>182</v>
      </c>
      <c r="K6" s="1" t="s">
        <v>121</v>
      </c>
      <c r="L6" s="1" t="s">
        <v>121</v>
      </c>
      <c r="M6" s="1" t="s">
        <v>183</v>
      </c>
      <c r="N6" s="1" t="s">
        <v>183</v>
      </c>
      <c r="O6" s="1" t="s">
        <v>7</v>
      </c>
      <c r="P6" s="1" t="s">
        <v>184</v>
      </c>
      <c r="Q6" s="1" t="s">
        <v>198</v>
      </c>
      <c r="R6" s="1" t="s">
        <v>186</v>
      </c>
      <c r="S6" s="1" t="s">
        <v>187</v>
      </c>
      <c r="T6" s="1" t="s">
        <v>188</v>
      </c>
    </row>
    <row r="7" s="1" customFormat="1" spans="1:20">
      <c r="A7" s="1" t="s">
        <v>129</v>
      </c>
      <c r="B7" s="1" t="s">
        <v>199</v>
      </c>
      <c r="C7" s="1" t="s">
        <v>200</v>
      </c>
      <c r="D7" s="1" t="s">
        <v>127</v>
      </c>
      <c r="E7" s="1" t="s">
        <v>201</v>
      </c>
      <c r="F7" s="1" t="s">
        <v>178</v>
      </c>
      <c r="G7" s="1" t="s">
        <v>180</v>
      </c>
      <c r="H7" s="1" t="s">
        <v>181</v>
      </c>
      <c r="I7" s="1" t="s">
        <v>202</v>
      </c>
      <c r="J7" s="1" t="s">
        <v>182</v>
      </c>
      <c r="K7" s="1" t="s">
        <v>202</v>
      </c>
      <c r="L7" s="1" t="s">
        <v>202</v>
      </c>
      <c r="M7" s="1" t="s">
        <v>183</v>
      </c>
      <c r="N7" s="1" t="s">
        <v>183</v>
      </c>
      <c r="O7" s="1" t="s">
        <v>7</v>
      </c>
      <c r="P7" s="1" t="s">
        <v>184</v>
      </c>
      <c r="Q7" s="1" t="s">
        <v>203</v>
      </c>
      <c r="R7" s="1" t="s">
        <v>186</v>
      </c>
      <c r="S7" s="1" t="s">
        <v>187</v>
      </c>
      <c r="T7" s="1" t="s">
        <v>188</v>
      </c>
    </row>
    <row r="8" s="1" customFormat="1" spans="1:20">
      <c r="A8" s="1" t="s">
        <v>90</v>
      </c>
      <c r="B8" s="1" t="s">
        <v>199</v>
      </c>
      <c r="C8" s="1" t="s">
        <v>204</v>
      </c>
      <c r="D8" s="1" t="s">
        <v>205</v>
      </c>
      <c r="E8" s="1" t="s">
        <v>206</v>
      </c>
      <c r="F8" s="1" t="s">
        <v>199</v>
      </c>
      <c r="G8" s="1" t="s">
        <v>194</v>
      </c>
      <c r="H8" s="1" t="s">
        <v>181</v>
      </c>
      <c r="I8" s="1" t="s">
        <v>207</v>
      </c>
      <c r="J8" s="1" t="s">
        <v>182</v>
      </c>
      <c r="K8" s="1" t="s">
        <v>207</v>
      </c>
      <c r="L8" s="1" t="s">
        <v>207</v>
      </c>
      <c r="M8" s="1" t="s">
        <v>183</v>
      </c>
      <c r="N8" s="1" t="s">
        <v>183</v>
      </c>
      <c r="O8" s="1" t="s">
        <v>7</v>
      </c>
      <c r="P8" s="1" t="s">
        <v>184</v>
      </c>
      <c r="Q8" s="1" t="s">
        <v>208</v>
      </c>
      <c r="R8" s="1" t="s">
        <v>186</v>
      </c>
      <c r="S8" s="1" t="s">
        <v>187</v>
      </c>
      <c r="T8" s="1" t="s">
        <v>188</v>
      </c>
    </row>
    <row r="9" s="1" customFormat="1" spans="1:20">
      <c r="A9" s="1" t="s">
        <v>86</v>
      </c>
      <c r="B9" s="1" t="s">
        <v>199</v>
      </c>
      <c r="C9" s="1" t="s">
        <v>209</v>
      </c>
      <c r="D9" s="1" t="s">
        <v>205</v>
      </c>
      <c r="E9" s="1" t="s">
        <v>87</v>
      </c>
      <c r="F9" s="1" t="s">
        <v>199</v>
      </c>
      <c r="G9" s="1" t="s">
        <v>194</v>
      </c>
      <c r="H9" s="1" t="s">
        <v>181</v>
      </c>
      <c r="I9" s="1" t="s">
        <v>89</v>
      </c>
      <c r="J9" s="1" t="s">
        <v>182</v>
      </c>
      <c r="K9" s="1" t="s">
        <v>89</v>
      </c>
      <c r="L9" s="1" t="s">
        <v>89</v>
      </c>
      <c r="M9" s="1" t="s">
        <v>183</v>
      </c>
      <c r="N9" s="1" t="s">
        <v>183</v>
      </c>
      <c r="O9" s="1" t="s">
        <v>7</v>
      </c>
      <c r="P9" s="1" t="s">
        <v>184</v>
      </c>
      <c r="Q9" s="1" t="s">
        <v>210</v>
      </c>
      <c r="R9" s="1" t="s">
        <v>186</v>
      </c>
      <c r="S9" s="1" t="s">
        <v>187</v>
      </c>
      <c r="T9" s="1" t="s">
        <v>188</v>
      </c>
    </row>
    <row r="10" s="1" customFormat="1" spans="1:20">
      <c r="A10" s="1" t="s">
        <v>53</v>
      </c>
      <c r="B10" s="1" t="s">
        <v>199</v>
      </c>
      <c r="C10" s="1" t="s">
        <v>211</v>
      </c>
      <c r="D10" s="1" t="s">
        <v>39</v>
      </c>
      <c r="E10" s="1" t="s">
        <v>54</v>
      </c>
      <c r="F10" s="1" t="s">
        <v>199</v>
      </c>
      <c r="G10" s="1" t="s">
        <v>194</v>
      </c>
      <c r="H10" s="1" t="s">
        <v>181</v>
      </c>
      <c r="I10" s="1" t="s">
        <v>56</v>
      </c>
      <c r="J10" s="1" t="s">
        <v>182</v>
      </c>
      <c r="K10" s="1" t="s">
        <v>56</v>
      </c>
      <c r="L10" s="1" t="s">
        <v>56</v>
      </c>
      <c r="M10" s="1" t="s">
        <v>183</v>
      </c>
      <c r="N10" s="1" t="s">
        <v>183</v>
      </c>
      <c r="O10" s="1" t="s">
        <v>7</v>
      </c>
      <c r="P10" s="1" t="s">
        <v>184</v>
      </c>
      <c r="Q10" s="1" t="s">
        <v>212</v>
      </c>
      <c r="R10" s="1" t="s">
        <v>186</v>
      </c>
      <c r="S10" s="1" t="s">
        <v>187</v>
      </c>
      <c r="T10" s="1" t="s">
        <v>188</v>
      </c>
    </row>
    <row r="11" s="1" customFormat="1" spans="1:20">
      <c r="A11" s="1" t="s">
        <v>49</v>
      </c>
      <c r="B11" s="1" t="s">
        <v>199</v>
      </c>
      <c r="C11" s="1" t="s">
        <v>213</v>
      </c>
      <c r="D11" s="1" t="s">
        <v>39</v>
      </c>
      <c r="E11" s="1" t="s">
        <v>214</v>
      </c>
      <c r="F11" s="1" t="s">
        <v>199</v>
      </c>
      <c r="G11" s="1" t="s">
        <v>194</v>
      </c>
      <c r="H11" s="1" t="s">
        <v>181</v>
      </c>
      <c r="I11" s="1" t="s">
        <v>60</v>
      </c>
      <c r="J11" s="1" t="s">
        <v>182</v>
      </c>
      <c r="K11" s="1" t="s">
        <v>60</v>
      </c>
      <c r="L11" s="1" t="s">
        <v>60</v>
      </c>
      <c r="M11" s="1" t="s">
        <v>183</v>
      </c>
      <c r="N11" s="1" t="s">
        <v>183</v>
      </c>
      <c r="O11" s="1" t="s">
        <v>7</v>
      </c>
      <c r="P11" s="1" t="s">
        <v>184</v>
      </c>
      <c r="Q11" s="1" t="s">
        <v>215</v>
      </c>
      <c r="R11" s="1" t="s">
        <v>186</v>
      </c>
      <c r="S11" s="1" t="s">
        <v>187</v>
      </c>
      <c r="T11" s="1" t="s">
        <v>188</v>
      </c>
    </row>
    <row r="12" s="1" customFormat="1" spans="1:20">
      <c r="A12" s="1" t="s">
        <v>57</v>
      </c>
      <c r="B12" s="1" t="s">
        <v>199</v>
      </c>
      <c r="C12" s="1" t="s">
        <v>216</v>
      </c>
      <c r="D12" s="1" t="s">
        <v>39</v>
      </c>
      <c r="E12" s="1" t="s">
        <v>58</v>
      </c>
      <c r="F12" s="1" t="s">
        <v>199</v>
      </c>
      <c r="G12" s="1" t="s">
        <v>178</v>
      </c>
      <c r="H12" s="1" t="s">
        <v>181</v>
      </c>
      <c r="I12" s="1" t="s">
        <v>60</v>
      </c>
      <c r="J12" s="1" t="s">
        <v>182</v>
      </c>
      <c r="K12" s="1" t="s">
        <v>60</v>
      </c>
      <c r="L12" s="1" t="s">
        <v>60</v>
      </c>
      <c r="M12" s="1" t="s">
        <v>183</v>
      </c>
      <c r="N12" s="1" t="s">
        <v>183</v>
      </c>
      <c r="O12" s="1" t="s">
        <v>7</v>
      </c>
      <c r="P12" s="1" t="s">
        <v>184</v>
      </c>
      <c r="Q12" s="1" t="s">
        <v>217</v>
      </c>
      <c r="R12" s="1" t="s">
        <v>186</v>
      </c>
      <c r="S12" s="1" t="s">
        <v>187</v>
      </c>
      <c r="T12" s="1" t="s">
        <v>188</v>
      </c>
    </row>
    <row r="13" s="1" customFormat="1" spans="1:20">
      <c r="A13" s="1" t="s">
        <v>47</v>
      </c>
      <c r="B13" s="1" t="s">
        <v>218</v>
      </c>
      <c r="C13" s="1" t="s">
        <v>219</v>
      </c>
      <c r="D13" s="1" t="s">
        <v>39</v>
      </c>
      <c r="E13" s="1" t="s">
        <v>48</v>
      </c>
      <c r="F13" s="1" t="s">
        <v>220</v>
      </c>
      <c r="G13" s="1" t="s">
        <v>199</v>
      </c>
      <c r="H13" s="1" t="s">
        <v>181</v>
      </c>
      <c r="I13" s="1" t="s">
        <v>46</v>
      </c>
      <c r="J13" s="1" t="s">
        <v>182</v>
      </c>
      <c r="K13" s="1" t="s">
        <v>46</v>
      </c>
      <c r="L13" s="1" t="s">
        <v>46</v>
      </c>
      <c r="M13" s="1" t="s">
        <v>183</v>
      </c>
      <c r="N13" s="1" t="s">
        <v>183</v>
      </c>
      <c r="O13" s="1" t="s">
        <v>7</v>
      </c>
      <c r="P13" s="1" t="s">
        <v>184</v>
      </c>
      <c r="Q13" s="1" t="s">
        <v>221</v>
      </c>
      <c r="R13" s="1" t="s">
        <v>186</v>
      </c>
      <c r="S13" s="1" t="s">
        <v>187</v>
      </c>
      <c r="T13" s="1" t="s">
        <v>188</v>
      </c>
    </row>
    <row r="14" s="1" customFormat="1" spans="1:20">
      <c r="A14" s="1" t="s">
        <v>111</v>
      </c>
      <c r="B14" s="1" t="s">
        <v>218</v>
      </c>
      <c r="C14" s="1" t="s">
        <v>222</v>
      </c>
      <c r="D14" s="1" t="s">
        <v>223</v>
      </c>
      <c r="E14" s="1" t="s">
        <v>113</v>
      </c>
      <c r="F14" s="1" t="s">
        <v>218</v>
      </c>
      <c r="G14" s="1" t="s">
        <v>220</v>
      </c>
      <c r="H14" s="1" t="s">
        <v>181</v>
      </c>
      <c r="I14" s="1" t="s">
        <v>115</v>
      </c>
      <c r="J14" s="1" t="s">
        <v>182</v>
      </c>
      <c r="K14" s="1" t="s">
        <v>115</v>
      </c>
      <c r="L14" s="1" t="s">
        <v>115</v>
      </c>
      <c r="M14" s="1" t="s">
        <v>183</v>
      </c>
      <c r="N14" s="1" t="s">
        <v>183</v>
      </c>
      <c r="O14" s="1" t="s">
        <v>7</v>
      </c>
      <c r="P14" s="1" t="s">
        <v>184</v>
      </c>
      <c r="Q14" s="1" t="s">
        <v>224</v>
      </c>
      <c r="R14" s="1" t="s">
        <v>186</v>
      </c>
      <c r="S14" s="1" t="s">
        <v>187</v>
      </c>
      <c r="T14" s="1" t="s">
        <v>188</v>
      </c>
    </row>
    <row r="15" s="1" customFormat="1" spans="1:20">
      <c r="A15" s="1" t="s">
        <v>146</v>
      </c>
      <c r="B15" s="1" t="s">
        <v>225</v>
      </c>
      <c r="C15" s="1" t="s">
        <v>226</v>
      </c>
      <c r="D15" s="1" t="s">
        <v>140</v>
      </c>
      <c r="E15" s="1" t="s">
        <v>143</v>
      </c>
      <c r="F15" s="1" t="s">
        <v>225</v>
      </c>
      <c r="G15" s="1" t="s">
        <v>218</v>
      </c>
      <c r="H15" s="1" t="s">
        <v>181</v>
      </c>
      <c r="I15" s="1" t="s">
        <v>145</v>
      </c>
      <c r="J15" s="1" t="s">
        <v>182</v>
      </c>
      <c r="K15" s="1" t="s">
        <v>145</v>
      </c>
      <c r="L15" s="1" t="s">
        <v>145</v>
      </c>
      <c r="M15" s="1" t="s">
        <v>183</v>
      </c>
      <c r="N15" s="1" t="s">
        <v>183</v>
      </c>
      <c r="O15" s="1" t="s">
        <v>7</v>
      </c>
      <c r="P15" s="1" t="s">
        <v>184</v>
      </c>
      <c r="Q15" s="1" t="s">
        <v>227</v>
      </c>
      <c r="R15" s="1" t="s">
        <v>186</v>
      </c>
      <c r="S15" s="1" t="s">
        <v>187</v>
      </c>
      <c r="T15" s="1" t="s">
        <v>188</v>
      </c>
    </row>
    <row r="16" s="1" customFormat="1" spans="1:20">
      <c r="A16" s="1" t="s">
        <v>41</v>
      </c>
      <c r="B16" s="1" t="s">
        <v>225</v>
      </c>
      <c r="C16" s="1" t="s">
        <v>228</v>
      </c>
      <c r="D16" s="1" t="s">
        <v>39</v>
      </c>
      <c r="E16" s="1" t="s">
        <v>42</v>
      </c>
      <c r="F16" s="1" t="s">
        <v>220</v>
      </c>
      <c r="G16" s="1" t="s">
        <v>199</v>
      </c>
      <c r="H16" s="1" t="s">
        <v>181</v>
      </c>
      <c r="I16" s="1" t="s">
        <v>46</v>
      </c>
      <c r="J16" s="1" t="s">
        <v>182</v>
      </c>
      <c r="K16" s="1" t="s">
        <v>46</v>
      </c>
      <c r="L16" s="1" t="s">
        <v>46</v>
      </c>
      <c r="M16" s="1" t="s">
        <v>183</v>
      </c>
      <c r="N16" s="1" t="s">
        <v>183</v>
      </c>
      <c r="O16" s="1" t="s">
        <v>7</v>
      </c>
      <c r="P16" s="1" t="s">
        <v>184</v>
      </c>
      <c r="Q16" s="1" t="s">
        <v>229</v>
      </c>
      <c r="R16" s="1" t="s">
        <v>186</v>
      </c>
      <c r="S16" s="1" t="s">
        <v>187</v>
      </c>
      <c r="T16" s="1" t="s">
        <v>188</v>
      </c>
    </row>
    <row r="17" s="1" customFormat="1" spans="1:20">
      <c r="A17" s="1" t="s">
        <v>61</v>
      </c>
      <c r="B17" s="1" t="s">
        <v>225</v>
      </c>
      <c r="C17" s="1" t="s">
        <v>230</v>
      </c>
      <c r="D17" s="1" t="s">
        <v>39</v>
      </c>
      <c r="E17" s="1" t="s">
        <v>231</v>
      </c>
      <c r="F17" s="1" t="s">
        <v>178</v>
      </c>
      <c r="G17" s="1" t="s">
        <v>180</v>
      </c>
      <c r="H17" s="1" t="s">
        <v>181</v>
      </c>
      <c r="I17" s="1" t="s">
        <v>232</v>
      </c>
      <c r="J17" s="1" t="s">
        <v>182</v>
      </c>
      <c r="K17" s="1" t="s">
        <v>232</v>
      </c>
      <c r="L17" s="1" t="s">
        <v>232</v>
      </c>
      <c r="M17" s="1" t="s">
        <v>183</v>
      </c>
      <c r="N17" s="1" t="s">
        <v>183</v>
      </c>
      <c r="O17" s="1" t="s">
        <v>7</v>
      </c>
      <c r="P17" s="1" t="s">
        <v>184</v>
      </c>
      <c r="Q17" s="1" t="s">
        <v>233</v>
      </c>
      <c r="R17" s="1" t="s">
        <v>186</v>
      </c>
      <c r="S17" s="1" t="s">
        <v>187</v>
      </c>
      <c r="T17" s="1" t="s">
        <v>188</v>
      </c>
    </row>
    <row r="18" s="1" customFormat="1" spans="1:20">
      <c r="A18" s="1" t="s">
        <v>82</v>
      </c>
      <c r="B18" s="1" t="s">
        <v>234</v>
      </c>
      <c r="C18" s="1" t="s">
        <v>235</v>
      </c>
      <c r="D18" s="1" t="s">
        <v>205</v>
      </c>
      <c r="E18" s="1" t="s">
        <v>83</v>
      </c>
      <c r="F18" s="1" t="s">
        <v>234</v>
      </c>
      <c r="G18" s="1" t="s">
        <v>225</v>
      </c>
      <c r="H18" s="1" t="s">
        <v>181</v>
      </c>
      <c r="I18" s="1" t="s">
        <v>85</v>
      </c>
      <c r="J18" s="1" t="s">
        <v>182</v>
      </c>
      <c r="K18" s="1" t="s">
        <v>85</v>
      </c>
      <c r="L18" s="1" t="s">
        <v>85</v>
      </c>
      <c r="M18" s="1" t="s">
        <v>183</v>
      </c>
      <c r="N18" s="1" t="s">
        <v>183</v>
      </c>
      <c r="O18" s="1" t="s">
        <v>7</v>
      </c>
      <c r="P18" s="1" t="s">
        <v>184</v>
      </c>
      <c r="Q18" s="1" t="s">
        <v>236</v>
      </c>
      <c r="R18" s="1" t="s">
        <v>186</v>
      </c>
      <c r="S18" s="1" t="s">
        <v>187</v>
      </c>
      <c r="T18" s="1" t="s">
        <v>188</v>
      </c>
    </row>
    <row r="19" s="1" customFormat="1" spans="1:20">
      <c r="A19" s="1" t="s">
        <v>142</v>
      </c>
      <c r="B19" s="1" t="s">
        <v>234</v>
      </c>
      <c r="C19" s="1" t="s">
        <v>237</v>
      </c>
      <c r="D19" s="1" t="s">
        <v>140</v>
      </c>
      <c r="E19" s="1" t="s">
        <v>143</v>
      </c>
      <c r="F19" s="1" t="s">
        <v>234</v>
      </c>
      <c r="G19" s="1" t="s">
        <v>225</v>
      </c>
      <c r="H19" s="1" t="s">
        <v>181</v>
      </c>
      <c r="I19" s="1" t="s">
        <v>145</v>
      </c>
      <c r="J19" s="1" t="s">
        <v>182</v>
      </c>
      <c r="K19" s="1" t="s">
        <v>145</v>
      </c>
      <c r="L19" s="1" t="s">
        <v>145</v>
      </c>
      <c r="M19" s="1" t="s">
        <v>183</v>
      </c>
      <c r="N19" s="1" t="s">
        <v>183</v>
      </c>
      <c r="O19" s="1" t="s">
        <v>7</v>
      </c>
      <c r="P19" s="1" t="s">
        <v>184</v>
      </c>
      <c r="Q19" s="1" t="s">
        <v>238</v>
      </c>
      <c r="R19" s="1" t="s">
        <v>186</v>
      </c>
      <c r="S19" s="1" t="s">
        <v>187</v>
      </c>
      <c r="T19" s="1" t="s">
        <v>188</v>
      </c>
    </row>
    <row r="20" s="1" customFormat="1" spans="1:20">
      <c r="A20" s="1" t="s">
        <v>136</v>
      </c>
      <c r="B20" s="1" t="s">
        <v>239</v>
      </c>
      <c r="C20" s="1" t="s">
        <v>240</v>
      </c>
      <c r="D20" s="1" t="s">
        <v>134</v>
      </c>
      <c r="E20" s="1" t="s">
        <v>137</v>
      </c>
      <c r="F20" s="1" t="s">
        <v>178</v>
      </c>
      <c r="G20" s="1" t="s">
        <v>180</v>
      </c>
      <c r="H20" s="1" t="s">
        <v>181</v>
      </c>
      <c r="I20" s="1" t="s">
        <v>139</v>
      </c>
      <c r="J20" s="1" t="s">
        <v>182</v>
      </c>
      <c r="K20" s="1" t="s">
        <v>139</v>
      </c>
      <c r="L20" s="1" t="s">
        <v>139</v>
      </c>
      <c r="M20" s="1" t="s">
        <v>183</v>
      </c>
      <c r="N20" s="1" t="s">
        <v>183</v>
      </c>
      <c r="O20" s="1" t="s">
        <v>7</v>
      </c>
      <c r="P20" s="1" t="s">
        <v>184</v>
      </c>
      <c r="Q20" s="1" t="s">
        <v>241</v>
      </c>
      <c r="R20" s="1" t="s">
        <v>186</v>
      </c>
      <c r="S20" s="1" t="s">
        <v>187</v>
      </c>
      <c r="T20" s="1" t="s">
        <v>188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小郭</cp:lastModifiedBy>
  <dcterms:created xsi:type="dcterms:W3CDTF">2019-12-12T11:53:00Z</dcterms:created>
  <dcterms:modified xsi:type="dcterms:W3CDTF">2021-11-23T08:06:32Z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7CF75BDE06034AA6BA25528426986EB8</vt:lpwstr>
  </property>
  <property fmtid="{D5CDD505-2E9C-101B-9397-08002B2CF9AE}" pid="3" name="KSOProductBuildVer">
    <vt:lpwstr>2052-11.1.0.11045</vt:lpwstr>
  </property>
</Properties>
</file>