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<sst xmlns="http://schemas.openxmlformats.org/spreadsheetml/2006/main" count="861" uniqueCount="247">
  <si>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</si>
  <si>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</si>
  <si>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</si>
  <si>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</si>
  <si>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</si>
  <si>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</si>
  <si>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</si>
  <si>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</si>
  <si>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</si>
  <si>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</si>
  <si>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</si>
  <si>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</si>
  <si>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</si>
  <si>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</si>
  <si>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</si>
  <si>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</si>
  <si>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</si>
  <si>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</si>
  <si>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</si>
  <si>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</si>
  <si>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</si>
  <si>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</si>
  <si>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</si>
  <si>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</si>
  <si>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</si>
  <si>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</si>
  <si>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</si>
  <si>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[泰州]尚客优精选酒店(泰州人民医院店)(70869447)</t>
  </si>
  <si>
    <t>精选双床房&lt;双人入住&gt;&lt;内宾&gt;&lt;预付&gt;&lt;无早&gt;</t>
  </si>
  <si>
    <t>CNY</t>
  </si>
  <si>
    <t>黄婷</t>
  </si>
  <si>
    <t>CA11323211123CNY</t>
  </si>
  <si>
    <t>未提现</t>
  </si>
  <si>
    <t>携程开票</t>
  </si>
  <si>
    <t>[上海]布丁酒店(上海复旦儿科医院店)(73284080)</t>
  </si>
  <si>
    <t>大床房A&lt;双人入住&gt;&lt;内宾&gt;&lt;预付&gt;&lt;无早&gt;</t>
  </si>
  <si>
    <t>朱加美</t>
  </si>
  <si>
    <t>[上海]上海外滩华尔道夫酒店(51602054)</t>
  </si>
  <si>
    <t>全江景豪华大床房&lt;双人入住&gt;&lt;内宾&gt;&lt;预付&gt;&lt;无早&gt;</t>
  </si>
  <si>
    <t>曾伟</t>
  </si>
  <si>
    <t>[白山]长白山万达智选假日酒店(65996051)</t>
  </si>
  <si>
    <t>标准大床房&lt;双人入住&gt;&lt;内宾&gt;&lt;预付&gt;&lt;双早&gt;</t>
  </si>
  <si>
    <t>李重婵</t>
  </si>
  <si>
    <t>取消</t>
  </si>
  <si>
    <t>[北京]锦江之星(北京莲石东路店)(64213942)</t>
  </si>
  <si>
    <t>标准间B&lt;双人入住&gt;&lt;内宾&gt;&lt;预付&gt;&lt;无早&gt;</t>
  </si>
  <si>
    <t>汪凌恺汪凌恺</t>
  </si>
  <si>
    <t>[安顺]安顺豪生温泉度假酒店(80625373)</t>
  </si>
  <si>
    <t>豪庭大床房&lt;双人入住&gt;&lt;中宾&gt;&lt;日历房套餐高价值&gt;&lt;双早&gt;&lt;新酒店礼盒&gt;</t>
  </si>
  <si>
    <t>甘雨</t>
  </si>
  <si>
    <t>[杭州]丽呈布鲁克酒店(杭州西溪天堂)(65994422)</t>
  </si>
  <si>
    <t>精选大床房&lt;双人入住&gt;&lt;中宾&gt;&lt;无早&gt;</t>
  </si>
  <si>
    <t>李昕</t>
  </si>
  <si>
    <t>[上海]锦江之星(上海漕河泾星中路地铁站店)(66072634)</t>
  </si>
  <si>
    <t>标准房A&lt;双人入住&gt;&lt;内宾&gt;&lt;预付&gt;&lt;无早&gt;</t>
  </si>
  <si>
    <t>姜琦</t>
  </si>
  <si>
    <t>外滩总会双床套房&lt;双人入住&gt;&lt;内宾&gt;&lt;预付&gt;&lt;无早&gt;</t>
  </si>
  <si>
    <t>周雪</t>
  </si>
  <si>
    <t>崔巍</t>
  </si>
  <si>
    <t>钱旭成</t>
  </si>
  <si>
    <t>[景德镇]格林豪泰快捷酒店(景德镇曙光路古玩市场店)(75057027)</t>
  </si>
  <si>
    <t>大床房&lt;双人入住&gt;&lt;内宾&gt;&lt;预付&gt;&lt;无早&gt;</t>
  </si>
  <si>
    <t>潘康杰</t>
  </si>
  <si>
    <t>[梅州]梅州麓湖山酒店(62500328)</t>
  </si>
  <si>
    <t>公寓特惠双床房&lt;无早&gt;&lt;特惠专享&gt;&lt;双床&gt;</t>
  </si>
  <si>
    <t>王敬</t>
  </si>
  <si>
    <t>[宁波]格林豪泰(宁波北仑银泰城华山路店)(69037313)</t>
  </si>
  <si>
    <t>单人间&lt;双人入住&gt;&lt;内宾&gt;&lt;预付&gt;&lt;无早&gt;</t>
  </si>
  <si>
    <t>朱景海</t>
  </si>
  <si>
    <t>[兰州]兰州皇冠假日酒店(60984406)</t>
  </si>
  <si>
    <t>皇冠高级黄河景房&lt;双人入住&gt;&lt;内宾&gt;&lt;预付&gt;&lt;无早&gt;</t>
  </si>
  <si>
    <t>刘文静</t>
  </si>
  <si>
    <t>退单</t>
  </si>
  <si>
    <t>轻奢大床房&lt;双人入住&gt;&lt;中宾&gt;&lt;日历房套餐高价值&gt;&lt;双早&gt;&lt;新酒店礼盒&gt;</t>
  </si>
  <si>
    <t>王媛</t>
  </si>
  <si>
    <t>[荣成]尚客优精选酒店(荣成大润发店)(69142459)</t>
  </si>
  <si>
    <t>商务标准间&lt;双人入住&gt;&lt;内宾&gt;&lt;预付&gt;&lt;双早&gt;</t>
  </si>
  <si>
    <t>祝新宇</t>
  </si>
  <si>
    <t>李一龙</t>
  </si>
  <si>
    <t>许伟民</t>
  </si>
  <si>
    <t>[吴川]吴川鼎龙湾海洋主题公寓(71988433)</t>
  </si>
  <si>
    <t>180度全海景大床房&lt;双人入住&gt;&lt;内宾&gt;&lt;预付&gt;&lt;双早&gt;</t>
  </si>
  <si>
    <t>袁增超</t>
  </si>
  <si>
    <t>双人房A&lt;双人入住&gt;&lt;内宾&gt;&lt;预付&gt;&lt;无早&gt;</t>
  </si>
  <si>
    <t>牛文龙</t>
  </si>
  <si>
    <t>安银</t>
  </si>
  <si>
    <t>罗正才</t>
  </si>
  <si>
    <t>[梅州]梅州英思廷酒店(80612726)</t>
  </si>
  <si>
    <t>廷悦大床房&lt;内宾&gt;&lt;无早&gt;</t>
  </si>
  <si>
    <t>陈燕雄</t>
  </si>
  <si>
    <t>[徐州]尚客优连锁酒店(徐州高铁站大黄山店)(73280826)</t>
  </si>
  <si>
    <t>商务标准间&lt;双人入住&gt;&lt;内宾&gt;&lt;预付&gt;&lt;无早&gt;</t>
  </si>
  <si>
    <t>田稼成</t>
  </si>
  <si>
    <t>黄辉</t>
  </si>
  <si>
    <t>郭子萱</t>
  </si>
  <si>
    <t>[宿迁]锦江之星(宿迁项王故里幸福南路店)(78932521)</t>
  </si>
  <si>
    <t>零压商务标准房A&lt;双人入住&gt;&lt;内宾&gt;&lt;预付&gt;&lt;无早&gt;</t>
  </si>
  <si>
    <t>张金玲</t>
  </si>
  <si>
    <t>[宁波]丽呈睿轩宁波天一广场火车站酒店(78981496)</t>
  </si>
  <si>
    <t>特惠大床房&lt;双人入住&gt;&lt;内宾&gt;&lt;预付&gt;&lt;无早&gt;</t>
  </si>
  <si>
    <t>胡恪铭</t>
  </si>
  <si>
    <t>商务房C&lt;双人入住&gt;&lt;内宾&gt;&lt;预付&gt;&lt;无早&gt;</t>
  </si>
  <si>
    <t>陆金凤</t>
  </si>
  <si>
    <t>[广州]维也纳国际酒店（广州白云国际会议中心店）(78933172)</t>
  </si>
  <si>
    <t>标准大床房&lt;双人入住&gt;&lt;内宾&gt;&lt;预付&gt;&lt;无早&gt;</t>
  </si>
  <si>
    <t>华乐</t>
  </si>
  <si>
    <t>[兴义]贝壳酒店(兴义机场店)(77382354)</t>
  </si>
  <si>
    <t>商务大床房&lt;双人入住&gt;&lt;内宾&gt;&lt;预付&gt;&lt;无早&gt;</t>
  </si>
  <si>
    <t>田茂珍</t>
  </si>
  <si>
    <t>[重庆]丽呈秋果酒店(重庆解放碑洪崖洞店)(79026068)</t>
  </si>
  <si>
    <t>舒适大床房&lt;双人入住&gt;&lt;内宾&gt;&lt;预付&gt;&lt;双早&gt;</t>
  </si>
  <si>
    <t>赵可</t>
  </si>
  <si>
    <t>[重庆]丽呈秋果酒店(重庆解放碑洪崖洞店)(22815645)</t>
  </si>
  <si>
    <t>，</t>
  </si>
  <si>
    <t>202111182037050021</t>
  </si>
  <si>
    <t>202111190924260020</t>
  </si>
  <si>
    <t>202111191229260020</t>
  </si>
  <si>
    <t>202111191705250021</t>
  </si>
  <si>
    <t>202111191918040021</t>
  </si>
  <si>
    <t>16811493575此单多收169.13元退回</t>
  </si>
  <si>
    <t>A211123102551481</t>
  </si>
  <si>
    <t>A211123102637481</t>
  </si>
  <si>
    <t>A2111231027151861</t>
  </si>
  <si>
    <t>A211123102825481</t>
  </si>
  <si>
    <t>i211123102440 房集：1969.75元</t>
  </si>
  <si>
    <t>CNY / HKD 当前参考汇率: 1.219736867</t>
  </si>
  <si>
    <t>总计： 14761.27 CNY/
18004.87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</si>
  <si>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</si>
  <si>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</si>
  <si>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</si>
  <si>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</si>
  <si>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</si>
  <si>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</si>
  <si>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</si>
  <si>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</si>
  <si>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</si>
  <si>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</si>
  <si>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</si>
  <si>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</si>
  <si>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</si>
  <si>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</si>
  <si>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</si>
  <si>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</si>
  <si>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</si>
  <si>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2021-11-19</t>
  </si>
  <si>
    <t>2304526</t>
  </si>
  <si>
    <t>贝壳酒店(兴义机场店)</t>
  </si>
  <si>
    <t>2021-11-20</t>
  </si>
  <si>
    <t>退房日月结</t>
  </si>
  <si>
    <t>117.09</t>
  </si>
  <si>
    <t>RMB</t>
  </si>
  <si>
    <t>0</t>
  </si>
  <si>
    <t>0.00</t>
  </si>
  <si>
    <t>携程汇智国内直连</t>
  </si>
  <si>
    <t>2021-11-19 22:14:14</t>
  </si>
  <si>
    <t>否</t>
  </si>
  <si>
    <t>汇智国际旅游发展有限公司</t>
  </si>
  <si>
    <t>直连</t>
  </si>
  <si>
    <t>2304401</t>
  </si>
  <si>
    <t>维也纳国际酒店(广州机场路新市店)</t>
  </si>
  <si>
    <t>302.98</t>
  </si>
  <si>
    <t>2021-11-19 20:45:27</t>
  </si>
  <si>
    <t>2304346</t>
  </si>
  <si>
    <t>锦江之星(宿迁项王故里幸福南路店)</t>
  </si>
  <si>
    <t>136.02</t>
  </si>
  <si>
    <t>2021-11-19 19:57:40</t>
  </si>
  <si>
    <t>2304344</t>
  </si>
  <si>
    <t>海怡大酒店(宁波站店)</t>
  </si>
  <si>
    <t>172.20</t>
  </si>
  <si>
    <t>2021-11-19 19:54:10</t>
  </si>
  <si>
    <t>2304334</t>
  </si>
  <si>
    <t>164.22</t>
  </si>
  <si>
    <t>2021-11-19 19:47:51</t>
  </si>
  <si>
    <t>2304276</t>
  </si>
  <si>
    <t>锦江之星(上海漕河泾星中路地铁站店)</t>
  </si>
  <si>
    <t>224.23</t>
  </si>
  <si>
    <t>2021-11-19 19:13:18</t>
  </si>
  <si>
    <t>2304188</t>
  </si>
  <si>
    <t>尚客优连锁酒店（徐州大黄山店）</t>
  </si>
  <si>
    <t>122.75</t>
  </si>
  <si>
    <t>2021-11-19 18:21:22</t>
  </si>
  <si>
    <t>2304160</t>
  </si>
  <si>
    <t>梅州英思廷酒店</t>
  </si>
  <si>
    <t>213.13</t>
  </si>
  <si>
    <t>2021-11-19 18:07:01</t>
  </si>
  <si>
    <t>直采</t>
  </si>
  <si>
    <t>2304054</t>
  </si>
  <si>
    <t>吴川鼎龙湾海洋主题公寓</t>
  </si>
  <si>
    <t>173.23</t>
  </si>
  <si>
    <t>2021-11-19 17:02:39</t>
  </si>
  <si>
    <t>2304029</t>
  </si>
  <si>
    <t>2021-11-19 16:45:11</t>
  </si>
  <si>
    <t>2303969</t>
  </si>
  <si>
    <t>2021-11-19 15:48:03</t>
  </si>
  <si>
    <t>2303968</t>
  </si>
  <si>
    <t>兰州皇冠假日酒店</t>
  </si>
  <si>
    <t>605.78</t>
  </si>
  <si>
    <t>2021-11-19 15:47:53</t>
  </si>
  <si>
    <t>2303896</t>
  </si>
  <si>
    <t>尚客优精选酒店（荣成成山大道大润发店）</t>
  </si>
  <si>
    <t>128.13</t>
  </si>
  <si>
    <t>2021-11-19 14:42:54</t>
  </si>
  <si>
    <t>2303623</t>
  </si>
  <si>
    <t>2021-11-19 10:45:00</t>
  </si>
  <si>
    <t>2303591</t>
  </si>
  <si>
    <t>梅州麓湖山酒店</t>
  </si>
  <si>
    <t>260.16</t>
  </si>
  <si>
    <t>2021-11-19 09:58:51</t>
  </si>
  <si>
    <t>Saas酒店</t>
  </si>
  <si>
    <t>2303580</t>
  </si>
  <si>
    <t>格林豪泰快捷酒店（景德镇珠山曙光路古玩市场店）</t>
  </si>
  <si>
    <t>102.50</t>
  </si>
  <si>
    <t>2021-11-19 09:47:35</t>
  </si>
  <si>
    <t>2021-11-18</t>
  </si>
  <si>
    <t>2303381</t>
  </si>
  <si>
    <t>上海外滩华尔道夫酒店</t>
  </si>
  <si>
    <t>2336.66</t>
  </si>
  <si>
    <t>2021-11-18 23:49:40</t>
  </si>
  <si>
    <t>2303298</t>
  </si>
  <si>
    <t>2761.74</t>
  </si>
  <si>
    <t>2021-11-18 22:16:24</t>
  </si>
  <si>
    <t>2303241</t>
  </si>
  <si>
    <t>254.37</t>
  </si>
  <si>
    <t>2021-11-18 21:28:30</t>
  </si>
  <si>
    <t>2303197</t>
  </si>
  <si>
    <t>丽呈布鲁克酒店(杭州西溪天堂)</t>
  </si>
  <si>
    <t>187.68</t>
  </si>
  <si>
    <t>2021-11-18 21:23:03</t>
  </si>
  <si>
    <t>2302967</t>
  </si>
  <si>
    <t>锦江之星(北京莲石东路店)</t>
  </si>
  <si>
    <t>254.36</t>
  </si>
  <si>
    <t>2021-11-18 18:16:50</t>
  </si>
  <si>
    <t>2302411</t>
  </si>
  <si>
    <t>2021-11-18 09:35:49</t>
  </si>
  <si>
    <t>2021-11-17</t>
  </si>
  <si>
    <t>2302047</t>
  </si>
  <si>
    <t>布丁酒店（上海复旦儿科医院店）</t>
  </si>
  <si>
    <t>171.90</t>
  </si>
  <si>
    <t>2021-11-17 20:45:19</t>
  </si>
  <si>
    <t>2021-11-12</t>
  </si>
  <si>
    <t>2298189</t>
  </si>
  <si>
    <t>尚客优精选酒店(泰州人民医院店)</t>
  </si>
  <si>
    <t>2021-11-13</t>
  </si>
  <si>
    <t>1086.89</t>
  </si>
  <si>
    <t>931.62</t>
  </si>
  <si>
    <t>-155</t>
  </si>
  <si>
    <t>2021-11-12 20:13:55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</si>
</sst>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16779290162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44513</v>
      </c>
      <c r="G2" s="5">
        <v>44520</v>
      </c>
      <c r="H2" s="4">
        <v>1</v>
      </c>
      <c r="I2" s="4">
        <v>7</v>
      </c>
      <c r="J2" s="4">
        <v>7</v>
      </c>
      <c r="K2" s="4" t="s">
        <v>29</v>
      </c>
      <c r="L2" s="4">
        <v>1086.89</v>
      </c>
      <c r="M2" s="4">
        <v>1086.89</v>
      </c>
      <c r="N2" s="4" t="s">
        <v>30</v>
      </c>
      <c r="O2" s="4" t="s">
        <v>31</v>
      </c>
      <c r="P2" s="4" t="s">
        <v>32</v>
      </c>
      <c r="Q2" s="4">
        <v>0</v>
      </c>
      <c r="R2" s="6">
        <v>44512</v>
      </c>
      <c r="S2" s="5">
        <v>44523</v>
      </c>
      <c r="T2" s="4" t="s">
        <v>33</v>
      </c>
      <c r="U2" s="4">
        <v>1086.89</v>
      </c>
      <c r="V2" s="4">
        <v>0</v>
      </c>
      <c r="W2" s="4">
        <v>0</v>
      </c>
      <c r="X2" s="4">
        <v>2298189</v>
      </c>
    </row>
    <row r="3" s="4" customFormat="1" spans="1:24">
      <c r="A3" s="4">
        <v>16813800867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44519</v>
      </c>
      <c r="G3" s="5">
        <v>44520</v>
      </c>
      <c r="H3" s="4">
        <v>1</v>
      </c>
      <c r="I3" s="4">
        <v>1</v>
      </c>
      <c r="J3" s="4">
        <v>1</v>
      </c>
      <c r="K3" s="4" t="s">
        <v>29</v>
      </c>
      <c r="L3" s="4">
        <v>171.9</v>
      </c>
      <c r="M3" s="4">
        <v>171.9</v>
      </c>
      <c r="N3" s="4" t="s">
        <v>36</v>
      </c>
      <c r="O3" s="4" t="s">
        <v>31</v>
      </c>
      <c r="P3" s="4" t="s">
        <v>32</v>
      </c>
      <c r="Q3" s="4">
        <v>0</v>
      </c>
      <c r="R3" s="6">
        <v>44517</v>
      </c>
      <c r="S3" s="5">
        <v>44523</v>
      </c>
      <c r="T3" s="4" t="s">
        <v>33</v>
      </c>
      <c r="U3" s="4">
        <v>171.9</v>
      </c>
      <c r="V3" s="4">
        <v>0</v>
      </c>
      <c r="W3" s="4">
        <v>0</v>
      </c>
      <c r="X3" s="4">
        <v>2302047</v>
      </c>
    </row>
    <row r="4" s="4" customFormat="1" spans="1:25">
      <c r="A4" s="4">
        <v>16815500089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44519</v>
      </c>
      <c r="G4" s="5">
        <v>44520</v>
      </c>
      <c r="H4" s="4">
        <v>1</v>
      </c>
      <c r="I4" s="4">
        <v>1</v>
      </c>
      <c r="J4" s="4">
        <v>1</v>
      </c>
      <c r="K4" s="4" t="s">
        <v>29</v>
      </c>
      <c r="L4" s="4">
        <v>2336.66</v>
      </c>
      <c r="M4" s="4">
        <v>2336.66</v>
      </c>
      <c r="N4" s="4" t="s">
        <v>39</v>
      </c>
      <c r="O4" s="4" t="s">
        <v>31</v>
      </c>
      <c r="P4" s="4" t="s">
        <v>32</v>
      </c>
      <c r="Q4" s="4">
        <v>0</v>
      </c>
      <c r="R4" s="6">
        <v>44518</v>
      </c>
      <c r="S4" s="5">
        <v>44523</v>
      </c>
      <c r="T4" s="4" t="s">
        <v>33</v>
      </c>
      <c r="U4" s="4">
        <v>2336.66</v>
      </c>
      <c r="V4" s="4">
        <v>0</v>
      </c>
      <c r="W4" s="4">
        <v>0</v>
      </c>
      <c r="X4" s="4">
        <v>2302411</v>
      </c>
      <c r="Y4" s="4">
        <v>3211410721</v>
      </c>
    </row>
    <row r="5" s="4" customFormat="1" spans="1:24">
      <c r="A5" s="4">
        <v>16815934046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44519</v>
      </c>
      <c r="G5" s="5">
        <v>44520</v>
      </c>
      <c r="H5" s="4">
        <v>1</v>
      </c>
      <c r="I5" s="4">
        <v>1</v>
      </c>
      <c r="J5" s="4">
        <v>1</v>
      </c>
      <c r="K5" s="4" t="s">
        <v>29</v>
      </c>
      <c r="L5" s="4">
        <v>475.26</v>
      </c>
      <c r="M5" s="4">
        <v>475.26</v>
      </c>
      <c r="N5" s="4" t="s">
        <v>42</v>
      </c>
      <c r="O5" s="4" t="s">
        <v>31</v>
      </c>
      <c r="P5" s="4" t="s">
        <v>32</v>
      </c>
      <c r="Q5" s="4">
        <v>0</v>
      </c>
      <c r="R5" s="6">
        <v>44518</v>
      </c>
      <c r="S5" s="5">
        <v>44523</v>
      </c>
      <c r="T5" s="4" t="s">
        <v>33</v>
      </c>
      <c r="U5" s="4">
        <v>475.26</v>
      </c>
      <c r="V5" s="4">
        <v>0</v>
      </c>
      <c r="W5" s="4">
        <v>0</v>
      </c>
      <c r="X5" s="4">
        <v>2302512</v>
      </c>
    </row>
    <row r="6" s="4" customFormat="1" spans="1:24">
      <c r="A6" s="4">
        <v>16815934046</v>
      </c>
      <c r="B6" s="4" t="s">
        <v>25</v>
      </c>
      <c r="C6" s="4" t="s">
        <v>43</v>
      </c>
      <c r="D6" s="4" t="s">
        <v>40</v>
      </c>
      <c r="E6" s="4" t="s">
        <v>41</v>
      </c>
      <c r="F6" s="5">
        <v>44519</v>
      </c>
      <c r="G6" s="5">
        <v>44520</v>
      </c>
      <c r="H6" s="4">
        <v>1</v>
      </c>
      <c r="I6" s="4">
        <v>1</v>
      </c>
      <c r="J6" s="4">
        <v>1</v>
      </c>
      <c r="K6" s="4" t="s">
        <v>29</v>
      </c>
      <c r="L6" s="4">
        <v>-475.26</v>
      </c>
      <c r="M6" s="4">
        <v>-475.26</v>
      </c>
      <c r="N6" s="4" t="s">
        <v>42</v>
      </c>
      <c r="O6" s="4" t="s">
        <v>31</v>
      </c>
      <c r="P6" s="4" t="s">
        <v>32</v>
      </c>
      <c r="Q6" s="4">
        <v>0</v>
      </c>
      <c r="R6" s="6">
        <v>44518</v>
      </c>
      <c r="S6" s="5">
        <v>44523</v>
      </c>
      <c r="T6" s="4" t="s">
        <v>33</v>
      </c>
      <c r="U6" s="4">
        <v>-475.26</v>
      </c>
      <c r="V6" s="4">
        <v>0</v>
      </c>
      <c r="W6" s="4">
        <v>0</v>
      </c>
      <c r="X6" s="4">
        <v>2302512</v>
      </c>
    </row>
    <row r="7" s="4" customFormat="1" spans="1:25">
      <c r="A7" s="4">
        <v>16817565174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44519</v>
      </c>
      <c r="G7" s="5">
        <v>44520</v>
      </c>
      <c r="H7" s="4">
        <v>1</v>
      </c>
      <c r="I7" s="4">
        <v>1</v>
      </c>
      <c r="J7" s="4">
        <v>1</v>
      </c>
      <c r="K7" s="4" t="s">
        <v>29</v>
      </c>
      <c r="L7" s="4">
        <v>254.36</v>
      </c>
      <c r="M7" s="4">
        <v>254.36</v>
      </c>
      <c r="N7" s="4" t="s">
        <v>46</v>
      </c>
      <c r="O7" s="4" t="s">
        <v>31</v>
      </c>
      <c r="P7" s="4" t="s">
        <v>32</v>
      </c>
      <c r="Q7" s="4">
        <v>0</v>
      </c>
      <c r="R7" s="6">
        <v>44518</v>
      </c>
      <c r="S7" s="5">
        <v>44523</v>
      </c>
      <c r="T7" s="4" t="s">
        <v>33</v>
      </c>
      <c r="U7" s="4">
        <v>254.36</v>
      </c>
      <c r="V7" s="4">
        <v>0</v>
      </c>
      <c r="W7" s="4">
        <v>0</v>
      </c>
      <c r="X7" s="4">
        <v>2302967</v>
      </c>
      <c r="Y7" s="4">
        <v>104037071054</v>
      </c>
    </row>
    <row r="8" s="4" customFormat="1" spans="1:23">
      <c r="A8" s="4">
        <v>16818116739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44519</v>
      </c>
      <c r="G8" s="5">
        <v>44520</v>
      </c>
      <c r="H8" s="4">
        <v>1</v>
      </c>
      <c r="I8" s="4">
        <v>1</v>
      </c>
      <c r="J8" s="4">
        <v>1</v>
      </c>
      <c r="K8" s="4" t="s">
        <v>29</v>
      </c>
      <c r="L8" s="4">
        <v>403.2</v>
      </c>
      <c r="M8" s="4">
        <v>403.2</v>
      </c>
      <c r="N8" s="4" t="s">
        <v>49</v>
      </c>
      <c r="O8" s="4" t="s">
        <v>31</v>
      </c>
      <c r="P8" s="4" t="s">
        <v>32</v>
      </c>
      <c r="Q8" s="4">
        <v>0</v>
      </c>
      <c r="R8" s="6">
        <v>44518</v>
      </c>
      <c r="S8" s="5">
        <v>44523</v>
      </c>
      <c r="T8" s="4" t="s">
        <v>33</v>
      </c>
      <c r="U8" s="4">
        <v>403.2</v>
      </c>
      <c r="V8" s="4">
        <v>0</v>
      </c>
      <c r="W8" s="4">
        <v>0</v>
      </c>
    </row>
    <row r="9" s="4" customFormat="1" spans="1:25">
      <c r="A9" s="4">
        <v>16818243032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44519</v>
      </c>
      <c r="G9" s="5">
        <v>44520</v>
      </c>
      <c r="H9" s="4">
        <v>1</v>
      </c>
      <c r="I9" s="4">
        <v>1</v>
      </c>
      <c r="J9" s="4">
        <v>1</v>
      </c>
      <c r="K9" s="4" t="s">
        <v>29</v>
      </c>
      <c r="L9" s="4">
        <v>187.68</v>
      </c>
      <c r="M9" s="4">
        <v>187.68</v>
      </c>
      <c r="N9" s="4" t="s">
        <v>52</v>
      </c>
      <c r="O9" s="4" t="s">
        <v>31</v>
      </c>
      <c r="P9" s="4" t="s">
        <v>32</v>
      </c>
      <c r="Q9" s="4">
        <v>0</v>
      </c>
      <c r="R9" s="6">
        <v>44518</v>
      </c>
      <c r="S9" s="5">
        <v>44523</v>
      </c>
      <c r="T9" s="4" t="s">
        <v>33</v>
      </c>
      <c r="U9" s="4">
        <v>187.68</v>
      </c>
      <c r="V9" s="4">
        <v>0</v>
      </c>
      <c r="W9" s="4">
        <v>0</v>
      </c>
      <c r="X9" s="4">
        <v>2303197</v>
      </c>
      <c r="Y9" s="4">
        <v>513189</v>
      </c>
    </row>
    <row r="10" s="4" customFormat="1" spans="1:25">
      <c r="A10" s="4">
        <v>16818308030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44519</v>
      </c>
      <c r="G10" s="5">
        <v>44520</v>
      </c>
      <c r="H10" s="4">
        <v>1</v>
      </c>
      <c r="I10" s="4">
        <v>1</v>
      </c>
      <c r="J10" s="4">
        <v>1</v>
      </c>
      <c r="K10" s="4" t="s">
        <v>29</v>
      </c>
      <c r="L10" s="4">
        <v>254.37</v>
      </c>
      <c r="M10" s="4">
        <v>254.37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44518</v>
      </c>
      <c r="S10" s="5">
        <v>44523</v>
      </c>
      <c r="T10" s="4" t="s">
        <v>33</v>
      </c>
      <c r="U10" s="4">
        <v>254.37</v>
      </c>
      <c r="V10" s="4">
        <v>0</v>
      </c>
      <c r="W10" s="4">
        <v>0</v>
      </c>
      <c r="X10" s="4">
        <v>2303241</v>
      </c>
      <c r="Y10" s="4">
        <v>104037594264</v>
      </c>
    </row>
    <row r="11" s="4" customFormat="1" spans="1:25">
      <c r="A11" s="4">
        <v>16818457887</v>
      </c>
      <c r="B11" s="4" t="s">
        <v>25</v>
      </c>
      <c r="C11" s="4" t="s">
        <v>26</v>
      </c>
      <c r="D11" s="4" t="s">
        <v>37</v>
      </c>
      <c r="E11" s="4" t="s">
        <v>56</v>
      </c>
      <c r="F11" s="5">
        <v>44519</v>
      </c>
      <c r="G11" s="5">
        <v>44520</v>
      </c>
      <c r="H11" s="4">
        <v>1</v>
      </c>
      <c r="I11" s="4">
        <v>1</v>
      </c>
      <c r="J11" s="4">
        <v>1</v>
      </c>
      <c r="K11" s="4" t="s">
        <v>29</v>
      </c>
      <c r="L11" s="4">
        <v>2761.74</v>
      </c>
      <c r="M11" s="4">
        <v>2761.74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44518</v>
      </c>
      <c r="S11" s="5">
        <v>44523</v>
      </c>
      <c r="T11" s="4" t="s">
        <v>33</v>
      </c>
      <c r="U11" s="4">
        <v>2761.74</v>
      </c>
      <c r="V11" s="4">
        <v>0</v>
      </c>
      <c r="W11" s="4">
        <v>0</v>
      </c>
      <c r="X11" s="4">
        <v>2303298</v>
      </c>
      <c r="Y11" s="4">
        <v>3215368797</v>
      </c>
    </row>
    <row r="12" s="4" customFormat="1" spans="1:25">
      <c r="A12" s="4">
        <v>16818671746</v>
      </c>
      <c r="B12" s="4" t="s">
        <v>25</v>
      </c>
      <c r="C12" s="4" t="s">
        <v>26</v>
      </c>
      <c r="D12" s="4" t="s">
        <v>47</v>
      </c>
      <c r="E12" s="4" t="s">
        <v>48</v>
      </c>
      <c r="F12" s="5">
        <v>44519</v>
      </c>
      <c r="G12" s="5">
        <v>44520</v>
      </c>
      <c r="H12" s="4">
        <v>1</v>
      </c>
      <c r="I12" s="4">
        <v>1</v>
      </c>
      <c r="J12" s="4">
        <v>1</v>
      </c>
      <c r="K12" s="4" t="s">
        <v>29</v>
      </c>
      <c r="L12" s="4">
        <v>403.2</v>
      </c>
      <c r="M12" s="4">
        <v>403.2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44518</v>
      </c>
      <c r="S12" s="5">
        <v>44523</v>
      </c>
      <c r="T12" s="4" t="s">
        <v>33</v>
      </c>
      <c r="U12" s="4">
        <v>403.2</v>
      </c>
      <c r="V12" s="4">
        <v>0</v>
      </c>
      <c r="W12" s="4">
        <v>0</v>
      </c>
      <c r="X12" s="4"/>
      <c r="Y12" s="4">
        <v>1285857</v>
      </c>
    </row>
    <row r="13" s="4" customFormat="1" spans="1:24">
      <c r="A13" s="4">
        <v>16818695366</v>
      </c>
      <c r="B13" s="4" t="s">
        <v>25</v>
      </c>
      <c r="C13" s="4" t="s">
        <v>26</v>
      </c>
      <c r="D13" s="4" t="s">
        <v>37</v>
      </c>
      <c r="E13" s="4" t="s">
        <v>38</v>
      </c>
      <c r="F13" s="5">
        <v>44519</v>
      </c>
      <c r="G13" s="5">
        <v>44520</v>
      </c>
      <c r="H13" s="4">
        <v>1</v>
      </c>
      <c r="I13" s="4">
        <v>1</v>
      </c>
      <c r="J13" s="4">
        <v>1</v>
      </c>
      <c r="K13" s="4" t="s">
        <v>29</v>
      </c>
      <c r="L13" s="4">
        <v>2336.66</v>
      </c>
      <c r="M13" s="4">
        <v>2336.66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44518</v>
      </c>
      <c r="S13" s="5">
        <v>44523</v>
      </c>
      <c r="T13" s="4" t="s">
        <v>33</v>
      </c>
      <c r="U13" s="4">
        <v>2336.66</v>
      </c>
      <c r="V13" s="4">
        <v>0</v>
      </c>
      <c r="W13" s="4">
        <v>0</v>
      </c>
      <c r="X13" s="4">
        <v>2303381</v>
      </c>
    </row>
    <row r="14" s="4" customFormat="1" spans="1:24">
      <c r="A14" s="4">
        <v>16822263570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44519</v>
      </c>
      <c r="G14" s="5">
        <v>44520</v>
      </c>
      <c r="H14" s="4">
        <v>1</v>
      </c>
      <c r="I14" s="4">
        <v>1</v>
      </c>
      <c r="J14" s="4">
        <v>1</v>
      </c>
      <c r="K14" s="4" t="s">
        <v>29</v>
      </c>
      <c r="L14" s="4">
        <v>102.5</v>
      </c>
      <c r="M14" s="4">
        <v>102.5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44519</v>
      </c>
      <c r="S14" s="5">
        <v>44523</v>
      </c>
      <c r="T14" s="4" t="s">
        <v>33</v>
      </c>
      <c r="U14" s="4">
        <v>102.5</v>
      </c>
      <c r="V14" s="4">
        <v>0</v>
      </c>
      <c r="W14" s="4">
        <v>0</v>
      </c>
      <c r="X14" s="4">
        <v>2303580</v>
      </c>
    </row>
    <row r="15" s="4" customFormat="1" spans="1:25">
      <c r="A15" s="4">
        <v>16822306202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44519</v>
      </c>
      <c r="G15" s="5">
        <v>44520</v>
      </c>
      <c r="H15" s="4">
        <v>1</v>
      </c>
      <c r="I15" s="4">
        <v>1</v>
      </c>
      <c r="J15" s="4">
        <v>1</v>
      </c>
      <c r="K15" s="4" t="s">
        <v>29</v>
      </c>
      <c r="L15" s="4">
        <v>260.16</v>
      </c>
      <c r="M15" s="4">
        <v>260.16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44519</v>
      </c>
      <c r="S15" s="5">
        <v>44523</v>
      </c>
      <c r="T15" s="4" t="s">
        <v>33</v>
      </c>
      <c r="U15" s="4">
        <v>260.16</v>
      </c>
      <c r="V15" s="4">
        <v>0</v>
      </c>
      <c r="W15" s="4">
        <v>0</v>
      </c>
      <c r="X15" s="4">
        <v>2303591</v>
      </c>
      <c r="Y15" s="4">
        <v>471999</v>
      </c>
    </row>
    <row r="16" s="4" customFormat="1" spans="1:24">
      <c r="A16" s="4">
        <v>16822373378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44519</v>
      </c>
      <c r="G16" s="5">
        <v>44520</v>
      </c>
      <c r="H16" s="4">
        <v>1</v>
      </c>
      <c r="I16" s="4">
        <v>1</v>
      </c>
      <c r="J16" s="4">
        <v>1</v>
      </c>
      <c r="K16" s="4" t="s">
        <v>29</v>
      </c>
      <c r="L16" s="4">
        <v>161.95</v>
      </c>
      <c r="M16" s="4">
        <v>161.95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44519</v>
      </c>
      <c r="S16" s="5">
        <v>44523</v>
      </c>
      <c r="T16" s="4" t="s">
        <v>33</v>
      </c>
      <c r="U16" s="4">
        <v>161.95</v>
      </c>
      <c r="V16" s="4">
        <v>0</v>
      </c>
      <c r="W16" s="4">
        <v>0</v>
      </c>
      <c r="X16" s="4">
        <v>2303607</v>
      </c>
    </row>
    <row r="17" s="4" customFormat="1" spans="1:24">
      <c r="A17" s="4">
        <v>16822373378</v>
      </c>
      <c r="B17" s="4" t="s">
        <v>25</v>
      </c>
      <c r="C17" s="4" t="s">
        <v>43</v>
      </c>
      <c r="D17" s="4" t="s">
        <v>66</v>
      </c>
      <c r="E17" s="4" t="s">
        <v>67</v>
      </c>
      <c r="F17" s="5">
        <v>44519</v>
      </c>
      <c r="G17" s="5">
        <v>44520</v>
      </c>
      <c r="H17" s="4">
        <v>1</v>
      </c>
      <c r="I17" s="4">
        <v>1</v>
      </c>
      <c r="J17" s="4">
        <v>1</v>
      </c>
      <c r="K17" s="4" t="s">
        <v>29</v>
      </c>
      <c r="L17" s="4">
        <v>-161.95</v>
      </c>
      <c r="M17" s="4">
        <v>-161.95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44519</v>
      </c>
      <c r="S17" s="5">
        <v>44523</v>
      </c>
      <c r="T17" s="4" t="s">
        <v>33</v>
      </c>
      <c r="U17" s="4">
        <v>-161.95</v>
      </c>
      <c r="V17" s="4">
        <v>0</v>
      </c>
      <c r="W17" s="4">
        <v>0</v>
      </c>
      <c r="X17" s="4">
        <v>2303607</v>
      </c>
    </row>
    <row r="18" s="4" customFormat="1" spans="1:23">
      <c r="A18" s="4">
        <v>16822469472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44519</v>
      </c>
      <c r="G18" s="5">
        <v>44520</v>
      </c>
      <c r="H18" s="4">
        <v>1</v>
      </c>
      <c r="I18" s="4">
        <v>1</v>
      </c>
      <c r="J18" s="4">
        <v>1</v>
      </c>
      <c r="K18" s="4" t="s">
        <v>29</v>
      </c>
      <c r="L18" s="4">
        <v>605.78</v>
      </c>
      <c r="M18" s="4">
        <v>605.78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44519</v>
      </c>
      <c r="S18" s="5">
        <v>44523</v>
      </c>
      <c r="T18" s="4" t="s">
        <v>33</v>
      </c>
      <c r="U18" s="4">
        <v>605.78</v>
      </c>
      <c r="V18" s="4">
        <v>0</v>
      </c>
      <c r="W18" s="4">
        <v>0</v>
      </c>
    </row>
    <row r="19" s="4" customFormat="1" spans="1:24">
      <c r="A19" s="4">
        <v>16779290162</v>
      </c>
      <c r="B19" s="4" t="s">
        <v>25</v>
      </c>
      <c r="C19" s="4" t="s">
        <v>72</v>
      </c>
      <c r="D19" s="4" t="s">
        <v>27</v>
      </c>
      <c r="E19" s="4" t="s">
        <v>28</v>
      </c>
      <c r="F19" s="5">
        <v>44513</v>
      </c>
      <c r="G19" s="5">
        <v>44520</v>
      </c>
      <c r="H19" s="4">
        <v>1</v>
      </c>
      <c r="I19" s="4">
        <v>7</v>
      </c>
      <c r="J19" s="4">
        <v>7</v>
      </c>
      <c r="K19" s="4" t="s">
        <v>29</v>
      </c>
      <c r="L19" s="4">
        <v>-155.27</v>
      </c>
      <c r="M19" s="4">
        <v>-155.27</v>
      </c>
      <c r="N19" s="4" t="s">
        <v>30</v>
      </c>
      <c r="O19" s="4" t="s">
        <v>31</v>
      </c>
      <c r="P19" s="4" t="s">
        <v>32</v>
      </c>
      <c r="Q19" s="4">
        <v>0</v>
      </c>
      <c r="R19" s="6">
        <v>44512</v>
      </c>
      <c r="S19" s="5">
        <v>44523</v>
      </c>
      <c r="T19" s="4" t="s">
        <v>33</v>
      </c>
      <c r="U19" s="4">
        <v>-155.27</v>
      </c>
      <c r="V19" s="4">
        <v>0</v>
      </c>
      <c r="W19" s="4">
        <v>0</v>
      </c>
      <c r="X19" s="4">
        <v>2298189</v>
      </c>
    </row>
    <row r="20" s="4" customFormat="1" spans="1:23">
      <c r="A20" s="4">
        <v>16822814036</v>
      </c>
      <c r="B20" s="4" t="s">
        <v>25</v>
      </c>
      <c r="C20" s="4" t="s">
        <v>26</v>
      </c>
      <c r="D20" s="4" t="s">
        <v>47</v>
      </c>
      <c r="E20" s="4" t="s">
        <v>73</v>
      </c>
      <c r="F20" s="5">
        <v>44519</v>
      </c>
      <c r="G20" s="5">
        <v>44520</v>
      </c>
      <c r="H20" s="4">
        <v>1</v>
      </c>
      <c r="I20" s="4">
        <v>1</v>
      </c>
      <c r="J20" s="4">
        <v>1</v>
      </c>
      <c r="K20" s="4" t="s">
        <v>29</v>
      </c>
      <c r="L20" s="4">
        <v>373.15</v>
      </c>
      <c r="M20" s="4">
        <v>373.15</v>
      </c>
      <c r="N20" s="4" t="s">
        <v>74</v>
      </c>
      <c r="O20" s="4" t="s">
        <v>31</v>
      </c>
      <c r="P20" s="4" t="s">
        <v>32</v>
      </c>
      <c r="Q20" s="4">
        <v>0</v>
      </c>
      <c r="R20" s="6">
        <v>44519</v>
      </c>
      <c r="S20" s="5">
        <v>44523</v>
      </c>
      <c r="T20" s="4" t="s">
        <v>33</v>
      </c>
      <c r="U20" s="4">
        <v>373.15</v>
      </c>
      <c r="V20" s="4">
        <v>0</v>
      </c>
      <c r="W20" s="4">
        <v>0</v>
      </c>
    </row>
    <row r="21" s="4" customFormat="1" spans="1:24">
      <c r="A21" s="4">
        <v>16823445153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44519</v>
      </c>
      <c r="G21" s="5">
        <v>44520</v>
      </c>
      <c r="H21" s="4">
        <v>1</v>
      </c>
      <c r="I21" s="4">
        <v>1</v>
      </c>
      <c r="J21" s="4">
        <v>1</v>
      </c>
      <c r="K21" s="4" t="s">
        <v>29</v>
      </c>
      <c r="L21" s="4">
        <v>128.13</v>
      </c>
      <c r="M21" s="4">
        <v>128.13</v>
      </c>
      <c r="N21" s="4" t="s">
        <v>77</v>
      </c>
      <c r="O21" s="4" t="s">
        <v>31</v>
      </c>
      <c r="P21" s="4" t="s">
        <v>32</v>
      </c>
      <c r="Q21" s="4">
        <v>0</v>
      </c>
      <c r="R21" s="6">
        <v>44519</v>
      </c>
      <c r="S21" s="5">
        <v>44523</v>
      </c>
      <c r="T21" s="4" t="s">
        <v>33</v>
      </c>
      <c r="U21" s="4">
        <v>128.13</v>
      </c>
      <c r="V21" s="4">
        <v>0</v>
      </c>
      <c r="W21" s="4">
        <v>0</v>
      </c>
      <c r="X21" s="4">
        <v>2303896</v>
      </c>
    </row>
    <row r="22" s="4" customFormat="1" spans="1:24">
      <c r="A22" s="4">
        <v>16823564363</v>
      </c>
      <c r="B22" s="4" t="s">
        <v>25</v>
      </c>
      <c r="C22" s="4" t="s">
        <v>26</v>
      </c>
      <c r="D22" s="4" t="s">
        <v>69</v>
      </c>
      <c r="E22" s="4" t="s">
        <v>70</v>
      </c>
      <c r="F22" s="5">
        <v>44519</v>
      </c>
      <c r="G22" s="5">
        <v>44520</v>
      </c>
      <c r="H22" s="4">
        <v>1</v>
      </c>
      <c r="I22" s="4">
        <v>1</v>
      </c>
      <c r="J22" s="4">
        <v>1</v>
      </c>
      <c r="K22" s="4" t="s">
        <v>29</v>
      </c>
      <c r="L22" s="4">
        <v>605.78</v>
      </c>
      <c r="M22" s="4">
        <v>605.78</v>
      </c>
      <c r="N22" s="4" t="s">
        <v>78</v>
      </c>
      <c r="O22" s="4" t="s">
        <v>31</v>
      </c>
      <c r="P22" s="4" t="s">
        <v>32</v>
      </c>
      <c r="Q22" s="4">
        <v>0</v>
      </c>
      <c r="R22" s="6">
        <v>44519</v>
      </c>
      <c r="S22" s="5">
        <v>44523</v>
      </c>
      <c r="T22" s="4" t="s">
        <v>33</v>
      </c>
      <c r="U22" s="4">
        <v>605.78</v>
      </c>
      <c r="V22" s="4">
        <v>0</v>
      </c>
      <c r="W22" s="4">
        <v>0</v>
      </c>
      <c r="X22" s="4">
        <v>2303922</v>
      </c>
    </row>
    <row r="23" s="4" customFormat="1" spans="1:24">
      <c r="A23" s="4">
        <v>16823704185</v>
      </c>
      <c r="B23" s="4" t="s">
        <v>25</v>
      </c>
      <c r="C23" s="4" t="s">
        <v>26</v>
      </c>
      <c r="D23" s="4" t="s">
        <v>69</v>
      </c>
      <c r="E23" s="4" t="s">
        <v>70</v>
      </c>
      <c r="F23" s="5">
        <v>44519</v>
      </c>
      <c r="G23" s="5">
        <v>44520</v>
      </c>
      <c r="H23" s="4">
        <v>1</v>
      </c>
      <c r="I23" s="4">
        <v>1</v>
      </c>
      <c r="J23" s="4">
        <v>1</v>
      </c>
      <c r="K23" s="4" t="s">
        <v>29</v>
      </c>
      <c r="L23" s="4">
        <v>605.78</v>
      </c>
      <c r="M23" s="4">
        <v>605.78</v>
      </c>
      <c r="N23" s="4" t="s">
        <v>79</v>
      </c>
      <c r="O23" s="4" t="s">
        <v>31</v>
      </c>
      <c r="P23" s="4" t="s">
        <v>32</v>
      </c>
      <c r="Q23" s="4">
        <v>0</v>
      </c>
      <c r="R23" s="6">
        <v>44519</v>
      </c>
      <c r="S23" s="5">
        <v>44523</v>
      </c>
      <c r="T23" s="4" t="s">
        <v>33</v>
      </c>
      <c r="U23" s="4">
        <v>605.78</v>
      </c>
      <c r="V23" s="4">
        <v>0</v>
      </c>
      <c r="W23" s="4">
        <v>0</v>
      </c>
      <c r="X23" s="4">
        <v>2303968</v>
      </c>
    </row>
    <row r="24" s="4" customFormat="1" spans="1:24">
      <c r="A24" s="4">
        <v>16823706707</v>
      </c>
      <c r="B24" s="4" t="s">
        <v>25</v>
      </c>
      <c r="C24" s="4" t="s">
        <v>26</v>
      </c>
      <c r="D24" s="4" t="s">
        <v>80</v>
      </c>
      <c r="E24" s="4" t="s">
        <v>81</v>
      </c>
      <c r="F24" s="5">
        <v>44519</v>
      </c>
      <c r="G24" s="5">
        <v>44520</v>
      </c>
      <c r="H24" s="4">
        <v>1</v>
      </c>
      <c r="I24" s="4">
        <v>1</v>
      </c>
      <c r="J24" s="4">
        <v>1</v>
      </c>
      <c r="K24" s="4" t="s">
        <v>29</v>
      </c>
      <c r="L24" s="4">
        <v>173.23</v>
      </c>
      <c r="M24" s="4">
        <v>173.23</v>
      </c>
      <c r="N24" s="4" t="s">
        <v>82</v>
      </c>
      <c r="O24" s="4" t="s">
        <v>31</v>
      </c>
      <c r="P24" s="4" t="s">
        <v>32</v>
      </c>
      <c r="Q24" s="4">
        <v>0</v>
      </c>
      <c r="R24" s="6">
        <v>44519</v>
      </c>
      <c r="S24" s="5">
        <v>44523</v>
      </c>
      <c r="T24" s="4" t="s">
        <v>33</v>
      </c>
      <c r="U24" s="4">
        <v>173.23</v>
      </c>
      <c r="V24" s="4">
        <v>0</v>
      </c>
      <c r="W24" s="4">
        <v>0</v>
      </c>
      <c r="X24" s="4">
        <v>2303969</v>
      </c>
    </row>
    <row r="25" s="4" customFormat="1" spans="1:25">
      <c r="A25" s="4">
        <v>16823953115</v>
      </c>
      <c r="B25" s="4" t="s">
        <v>25</v>
      </c>
      <c r="C25" s="4" t="s">
        <v>26</v>
      </c>
      <c r="D25" s="4" t="s">
        <v>53</v>
      </c>
      <c r="E25" s="4" t="s">
        <v>83</v>
      </c>
      <c r="F25" s="5">
        <v>44519</v>
      </c>
      <c r="G25" s="5">
        <v>44520</v>
      </c>
      <c r="H25" s="4">
        <v>1</v>
      </c>
      <c r="I25" s="4">
        <v>1</v>
      </c>
      <c r="J25" s="4">
        <v>1</v>
      </c>
      <c r="K25" s="4" t="s">
        <v>29</v>
      </c>
      <c r="L25" s="4">
        <v>224.23</v>
      </c>
      <c r="M25" s="4">
        <v>224.23</v>
      </c>
      <c r="N25" s="4" t="s">
        <v>84</v>
      </c>
      <c r="O25" s="4" t="s">
        <v>31</v>
      </c>
      <c r="P25" s="4" t="s">
        <v>32</v>
      </c>
      <c r="Q25" s="4">
        <v>0</v>
      </c>
      <c r="R25" s="6">
        <v>44519</v>
      </c>
      <c r="S25" s="5">
        <v>44523</v>
      </c>
      <c r="T25" s="4" t="s">
        <v>33</v>
      </c>
      <c r="U25" s="4">
        <v>224.23</v>
      </c>
      <c r="V25" s="4">
        <v>0</v>
      </c>
      <c r="W25" s="4">
        <v>0</v>
      </c>
      <c r="X25" s="4">
        <v>2304029</v>
      </c>
      <c r="Y25" s="4">
        <v>104039399284</v>
      </c>
    </row>
    <row r="26" s="4" customFormat="1" spans="1:23">
      <c r="A26" s="4">
        <v>16823961895</v>
      </c>
      <c r="B26" s="4" t="s">
        <v>25</v>
      </c>
      <c r="C26" s="4" t="s">
        <v>26</v>
      </c>
      <c r="D26" s="4" t="s">
        <v>47</v>
      </c>
      <c r="E26" s="4" t="s">
        <v>73</v>
      </c>
      <c r="F26" s="5">
        <v>44519</v>
      </c>
      <c r="G26" s="5">
        <v>44520</v>
      </c>
      <c r="H26" s="4">
        <v>1</v>
      </c>
      <c r="I26" s="4">
        <v>1</v>
      </c>
      <c r="J26" s="4">
        <v>1</v>
      </c>
      <c r="K26" s="4" t="s">
        <v>29</v>
      </c>
      <c r="L26" s="4">
        <v>395.1</v>
      </c>
      <c r="M26" s="4">
        <v>395.1</v>
      </c>
      <c r="N26" s="4" t="s">
        <v>85</v>
      </c>
      <c r="O26" s="4" t="s">
        <v>31</v>
      </c>
      <c r="P26" s="4" t="s">
        <v>32</v>
      </c>
      <c r="Q26" s="4">
        <v>0</v>
      </c>
      <c r="R26" s="6">
        <v>44519</v>
      </c>
      <c r="S26" s="5">
        <v>44523</v>
      </c>
      <c r="T26" s="4" t="s">
        <v>33</v>
      </c>
      <c r="U26" s="4">
        <v>395.1</v>
      </c>
      <c r="V26" s="4">
        <v>0</v>
      </c>
      <c r="W26" s="4">
        <v>0</v>
      </c>
    </row>
    <row r="27" s="4" customFormat="1" spans="1:24">
      <c r="A27" s="4">
        <v>16824034269</v>
      </c>
      <c r="B27" s="4" t="s">
        <v>25</v>
      </c>
      <c r="C27" s="4" t="s">
        <v>26</v>
      </c>
      <c r="D27" s="4" t="s">
        <v>80</v>
      </c>
      <c r="E27" s="4" t="s">
        <v>81</v>
      </c>
      <c r="F27" s="5">
        <v>44519</v>
      </c>
      <c r="G27" s="5">
        <v>44520</v>
      </c>
      <c r="H27" s="4">
        <v>1</v>
      </c>
      <c r="I27" s="4">
        <v>1</v>
      </c>
      <c r="J27" s="4">
        <v>1</v>
      </c>
      <c r="K27" s="4" t="s">
        <v>29</v>
      </c>
      <c r="L27" s="4">
        <v>173.23</v>
      </c>
      <c r="M27" s="4">
        <v>173.23</v>
      </c>
      <c r="N27" s="4" t="s">
        <v>86</v>
      </c>
      <c r="O27" s="4" t="s">
        <v>31</v>
      </c>
      <c r="P27" s="4" t="s">
        <v>32</v>
      </c>
      <c r="Q27" s="4">
        <v>0</v>
      </c>
      <c r="R27" s="6">
        <v>44519</v>
      </c>
      <c r="S27" s="5">
        <v>44523</v>
      </c>
      <c r="T27" s="4" t="s">
        <v>33</v>
      </c>
      <c r="U27" s="4">
        <v>173.23</v>
      </c>
      <c r="V27" s="4">
        <v>0</v>
      </c>
      <c r="W27" s="4">
        <v>0</v>
      </c>
      <c r="X27" s="4">
        <v>2304054</v>
      </c>
    </row>
    <row r="28" s="4" customFormat="1" spans="1:24">
      <c r="A28" s="4">
        <v>16823564363</v>
      </c>
      <c r="B28" s="4" t="s">
        <v>25</v>
      </c>
      <c r="C28" s="4" t="s">
        <v>43</v>
      </c>
      <c r="D28" s="4" t="s">
        <v>69</v>
      </c>
      <c r="E28" s="4" t="s">
        <v>70</v>
      </c>
      <c r="F28" s="5">
        <v>44519</v>
      </c>
      <c r="G28" s="5">
        <v>44520</v>
      </c>
      <c r="H28" s="4">
        <v>1</v>
      </c>
      <c r="I28" s="4">
        <v>1</v>
      </c>
      <c r="J28" s="4">
        <v>1</v>
      </c>
      <c r="K28" s="4" t="s">
        <v>29</v>
      </c>
      <c r="L28" s="4">
        <v>-605.78</v>
      </c>
      <c r="M28" s="4">
        <v>-605.78</v>
      </c>
      <c r="N28" s="4" t="s">
        <v>78</v>
      </c>
      <c r="O28" s="4" t="s">
        <v>31</v>
      </c>
      <c r="P28" s="4" t="s">
        <v>32</v>
      </c>
      <c r="Q28" s="4">
        <v>0</v>
      </c>
      <c r="R28" s="6">
        <v>44519</v>
      </c>
      <c r="S28" s="5">
        <v>44523</v>
      </c>
      <c r="T28" s="4" t="s">
        <v>33</v>
      </c>
      <c r="U28" s="4">
        <v>-605.78</v>
      </c>
      <c r="V28" s="4">
        <v>0</v>
      </c>
      <c r="W28" s="4">
        <v>0</v>
      </c>
      <c r="X28" s="4">
        <v>2303922</v>
      </c>
    </row>
    <row r="29" s="4" customFormat="1" spans="1:24">
      <c r="A29" s="4">
        <v>16824358706</v>
      </c>
      <c r="B29" s="4" t="s">
        <v>25</v>
      </c>
      <c r="C29" s="4" t="s">
        <v>26</v>
      </c>
      <c r="D29" s="4" t="s">
        <v>87</v>
      </c>
      <c r="E29" s="4" t="s">
        <v>88</v>
      </c>
      <c r="F29" s="5">
        <v>44519</v>
      </c>
      <c r="G29" s="5">
        <v>44520</v>
      </c>
      <c r="H29" s="4">
        <v>1</v>
      </c>
      <c r="I29" s="4">
        <v>1</v>
      </c>
      <c r="J29" s="4">
        <v>1</v>
      </c>
      <c r="K29" s="4" t="s">
        <v>29</v>
      </c>
      <c r="L29" s="4">
        <v>213.13</v>
      </c>
      <c r="M29" s="4">
        <v>213.13</v>
      </c>
      <c r="N29" s="4" t="s">
        <v>89</v>
      </c>
      <c r="O29" s="4" t="s">
        <v>31</v>
      </c>
      <c r="P29" s="4" t="s">
        <v>32</v>
      </c>
      <c r="Q29" s="4">
        <v>0</v>
      </c>
      <c r="R29" s="6">
        <v>44519</v>
      </c>
      <c r="S29" s="5">
        <v>44523</v>
      </c>
      <c r="T29" s="4" t="s">
        <v>33</v>
      </c>
      <c r="U29" s="4">
        <v>213.13</v>
      </c>
      <c r="V29" s="4">
        <v>0</v>
      </c>
      <c r="W29" s="4">
        <v>0</v>
      </c>
      <c r="X29" s="4">
        <v>2304160</v>
      </c>
    </row>
    <row r="30" s="4" customFormat="1" spans="1:24">
      <c r="A30" s="4">
        <v>16824428957</v>
      </c>
      <c r="B30" s="4" t="s">
        <v>25</v>
      </c>
      <c r="C30" s="4" t="s">
        <v>26</v>
      </c>
      <c r="D30" s="4" t="s">
        <v>90</v>
      </c>
      <c r="E30" s="4" t="s">
        <v>91</v>
      </c>
      <c r="F30" s="5">
        <v>44519</v>
      </c>
      <c r="G30" s="5">
        <v>44520</v>
      </c>
      <c r="H30" s="4">
        <v>1</v>
      </c>
      <c r="I30" s="4">
        <v>1</v>
      </c>
      <c r="J30" s="4">
        <v>1</v>
      </c>
      <c r="K30" s="4" t="s">
        <v>29</v>
      </c>
      <c r="L30" s="4">
        <v>122.75</v>
      </c>
      <c r="M30" s="4">
        <v>122.75</v>
      </c>
      <c r="N30" s="4" t="s">
        <v>92</v>
      </c>
      <c r="O30" s="4" t="s">
        <v>31</v>
      </c>
      <c r="P30" s="4" t="s">
        <v>32</v>
      </c>
      <c r="Q30" s="4">
        <v>0</v>
      </c>
      <c r="R30" s="6">
        <v>44519</v>
      </c>
      <c r="S30" s="5">
        <v>44523</v>
      </c>
      <c r="T30" s="4" t="s">
        <v>33</v>
      </c>
      <c r="U30" s="4">
        <v>122.75</v>
      </c>
      <c r="V30" s="4">
        <v>0</v>
      </c>
      <c r="W30" s="4">
        <v>0</v>
      </c>
      <c r="X30" s="4">
        <v>2304188</v>
      </c>
    </row>
    <row r="31" s="4" customFormat="1" spans="1:25">
      <c r="A31" s="4">
        <v>16824686416</v>
      </c>
      <c r="B31" s="4" t="s">
        <v>25</v>
      </c>
      <c r="C31" s="4" t="s">
        <v>26</v>
      </c>
      <c r="D31" s="4" t="s">
        <v>53</v>
      </c>
      <c r="E31" s="4" t="s">
        <v>83</v>
      </c>
      <c r="F31" s="5">
        <v>44519</v>
      </c>
      <c r="G31" s="5">
        <v>44520</v>
      </c>
      <c r="H31" s="4">
        <v>1</v>
      </c>
      <c r="I31" s="4">
        <v>1</v>
      </c>
      <c r="J31" s="4">
        <v>1</v>
      </c>
      <c r="K31" s="4" t="s">
        <v>29</v>
      </c>
      <c r="L31" s="4">
        <v>224.23</v>
      </c>
      <c r="M31" s="4">
        <v>224.23</v>
      </c>
      <c r="N31" s="4" t="s">
        <v>93</v>
      </c>
      <c r="O31" s="4" t="s">
        <v>31</v>
      </c>
      <c r="P31" s="4" t="s">
        <v>32</v>
      </c>
      <c r="Q31" s="4">
        <v>0</v>
      </c>
      <c r="R31" s="6">
        <v>44519</v>
      </c>
      <c r="S31" s="5">
        <v>44523</v>
      </c>
      <c r="T31" s="4" t="s">
        <v>33</v>
      </c>
      <c r="U31" s="4">
        <v>224.23</v>
      </c>
      <c r="V31" s="4">
        <v>0</v>
      </c>
      <c r="W31" s="4">
        <v>0</v>
      </c>
      <c r="X31" s="4">
        <v>2304276</v>
      </c>
      <c r="Y31" s="4">
        <v>104039809984</v>
      </c>
    </row>
    <row r="32" s="4" customFormat="1" spans="1:23">
      <c r="A32" s="4">
        <v>16824696547</v>
      </c>
      <c r="B32" s="4" t="s">
        <v>25</v>
      </c>
      <c r="C32" s="4" t="s">
        <v>26</v>
      </c>
      <c r="D32" s="4" t="s">
        <v>47</v>
      </c>
      <c r="E32" s="4" t="s">
        <v>73</v>
      </c>
      <c r="F32" s="5">
        <v>44519</v>
      </c>
      <c r="G32" s="5">
        <v>44520</v>
      </c>
      <c r="H32" s="4">
        <v>1</v>
      </c>
      <c r="I32" s="4">
        <v>1</v>
      </c>
      <c r="J32" s="4">
        <v>1</v>
      </c>
      <c r="K32" s="4" t="s">
        <v>29</v>
      </c>
      <c r="L32" s="4">
        <v>395.1</v>
      </c>
      <c r="M32" s="4">
        <v>395.1</v>
      </c>
      <c r="N32" s="4" t="s">
        <v>94</v>
      </c>
      <c r="O32" s="4" t="s">
        <v>31</v>
      </c>
      <c r="P32" s="4" t="s">
        <v>32</v>
      </c>
      <c r="Q32" s="4">
        <v>0</v>
      </c>
      <c r="R32" s="6">
        <v>44519</v>
      </c>
      <c r="S32" s="5">
        <v>44523</v>
      </c>
      <c r="T32" s="4" t="s">
        <v>33</v>
      </c>
      <c r="U32" s="4">
        <v>395.1</v>
      </c>
      <c r="V32" s="4">
        <v>0</v>
      </c>
      <c r="W32" s="4">
        <v>0</v>
      </c>
    </row>
    <row r="33" s="4" customFormat="1" spans="1:24">
      <c r="A33" s="4">
        <v>16824847182</v>
      </c>
      <c r="B33" s="4" t="s">
        <v>25</v>
      </c>
      <c r="C33" s="4" t="s">
        <v>26</v>
      </c>
      <c r="D33" s="4" t="s">
        <v>95</v>
      </c>
      <c r="E33" s="4" t="s">
        <v>96</v>
      </c>
      <c r="F33" s="5">
        <v>44519</v>
      </c>
      <c r="G33" s="5">
        <v>44520</v>
      </c>
      <c r="H33" s="4">
        <v>1</v>
      </c>
      <c r="I33" s="4">
        <v>1</v>
      </c>
      <c r="J33" s="4">
        <v>1</v>
      </c>
      <c r="K33" s="4" t="s">
        <v>29</v>
      </c>
      <c r="L33" s="4">
        <v>164.22</v>
      </c>
      <c r="M33" s="4">
        <v>164.22</v>
      </c>
      <c r="N33" s="4" t="s">
        <v>97</v>
      </c>
      <c r="O33" s="4" t="s">
        <v>31</v>
      </c>
      <c r="P33" s="4" t="s">
        <v>32</v>
      </c>
      <c r="Q33" s="4">
        <v>0</v>
      </c>
      <c r="R33" s="6">
        <v>44519</v>
      </c>
      <c r="S33" s="5">
        <v>44523</v>
      </c>
      <c r="T33" s="4" t="s">
        <v>33</v>
      </c>
      <c r="U33" s="4">
        <v>164.22</v>
      </c>
      <c r="V33" s="4">
        <v>0</v>
      </c>
      <c r="W33" s="4">
        <v>0</v>
      </c>
      <c r="X33" s="4">
        <v>2304334</v>
      </c>
    </row>
    <row r="34" s="4" customFormat="1" spans="1:24">
      <c r="A34" s="4">
        <v>16824881784</v>
      </c>
      <c r="B34" s="4" t="s">
        <v>25</v>
      </c>
      <c r="C34" s="4" t="s">
        <v>26</v>
      </c>
      <c r="D34" s="4" t="s">
        <v>98</v>
      </c>
      <c r="E34" s="4" t="s">
        <v>99</v>
      </c>
      <c r="F34" s="5">
        <v>44519</v>
      </c>
      <c r="G34" s="5">
        <v>44520</v>
      </c>
      <c r="H34" s="4">
        <v>1</v>
      </c>
      <c r="I34" s="4">
        <v>1</v>
      </c>
      <c r="J34" s="4">
        <v>1</v>
      </c>
      <c r="K34" s="4" t="s">
        <v>29</v>
      </c>
      <c r="L34" s="4">
        <v>172.2</v>
      </c>
      <c r="M34" s="4">
        <v>172.2</v>
      </c>
      <c r="N34" s="4" t="s">
        <v>100</v>
      </c>
      <c r="O34" s="4" t="s">
        <v>31</v>
      </c>
      <c r="P34" s="4" t="s">
        <v>32</v>
      </c>
      <c r="Q34" s="4">
        <v>0</v>
      </c>
      <c r="R34" s="6">
        <v>44519</v>
      </c>
      <c r="S34" s="5">
        <v>44523</v>
      </c>
      <c r="T34" s="4" t="s">
        <v>33</v>
      </c>
      <c r="U34" s="4">
        <v>172.2</v>
      </c>
      <c r="V34" s="4">
        <v>0</v>
      </c>
      <c r="W34" s="4">
        <v>0</v>
      </c>
      <c r="X34" s="4">
        <v>2304344</v>
      </c>
    </row>
    <row r="35" s="4" customFormat="1" spans="1:24">
      <c r="A35" s="4">
        <v>16824890878</v>
      </c>
      <c r="B35" s="4" t="s">
        <v>25</v>
      </c>
      <c r="C35" s="4" t="s">
        <v>26</v>
      </c>
      <c r="D35" s="4" t="s">
        <v>95</v>
      </c>
      <c r="E35" s="4" t="s">
        <v>101</v>
      </c>
      <c r="F35" s="5">
        <v>44519</v>
      </c>
      <c r="G35" s="5">
        <v>44520</v>
      </c>
      <c r="H35" s="4">
        <v>1</v>
      </c>
      <c r="I35" s="4">
        <v>1</v>
      </c>
      <c r="J35" s="4">
        <v>1</v>
      </c>
      <c r="K35" s="4" t="s">
        <v>29</v>
      </c>
      <c r="L35" s="4">
        <v>136.02</v>
      </c>
      <c r="M35" s="4">
        <v>136.02</v>
      </c>
      <c r="N35" s="4" t="s">
        <v>102</v>
      </c>
      <c r="O35" s="4" t="s">
        <v>31</v>
      </c>
      <c r="P35" s="4" t="s">
        <v>32</v>
      </c>
      <c r="Q35" s="4">
        <v>0</v>
      </c>
      <c r="R35" s="6">
        <v>44519</v>
      </c>
      <c r="S35" s="5">
        <v>44523</v>
      </c>
      <c r="T35" s="4" t="s">
        <v>33</v>
      </c>
      <c r="U35" s="4">
        <v>136.02</v>
      </c>
      <c r="V35" s="4">
        <v>0</v>
      </c>
      <c r="W35" s="4">
        <v>0</v>
      </c>
      <c r="X35" s="4">
        <v>2304346</v>
      </c>
    </row>
    <row r="36" s="4" customFormat="1" spans="1:25">
      <c r="A36" s="4">
        <v>16825127225</v>
      </c>
      <c r="B36" s="4" t="s">
        <v>25</v>
      </c>
      <c r="C36" s="4" t="s">
        <v>26</v>
      </c>
      <c r="D36" s="4" t="s">
        <v>103</v>
      </c>
      <c r="E36" s="4" t="s">
        <v>104</v>
      </c>
      <c r="F36" s="5">
        <v>44519</v>
      </c>
      <c r="G36" s="5">
        <v>44520</v>
      </c>
      <c r="H36" s="4">
        <v>1</v>
      </c>
      <c r="I36" s="4">
        <v>1</v>
      </c>
      <c r="J36" s="4">
        <v>1</v>
      </c>
      <c r="K36" s="4" t="s">
        <v>29</v>
      </c>
      <c r="L36" s="4">
        <v>302.98</v>
      </c>
      <c r="M36" s="4">
        <v>302.98</v>
      </c>
      <c r="N36" s="4" t="s">
        <v>105</v>
      </c>
      <c r="O36" s="4" t="s">
        <v>31</v>
      </c>
      <c r="P36" s="4" t="s">
        <v>32</v>
      </c>
      <c r="Q36" s="4">
        <v>0</v>
      </c>
      <c r="R36" s="6">
        <v>44519</v>
      </c>
      <c r="S36" s="5">
        <v>44523</v>
      </c>
      <c r="T36" s="4" t="s">
        <v>33</v>
      </c>
      <c r="U36" s="4">
        <v>302.98</v>
      </c>
      <c r="V36" s="4">
        <v>0</v>
      </c>
      <c r="W36" s="4">
        <v>0</v>
      </c>
      <c r="X36" s="4">
        <v>2304401</v>
      </c>
      <c r="Y36" s="4">
        <v>104040072074</v>
      </c>
    </row>
    <row r="37" s="4" customFormat="1" spans="1:24">
      <c r="A37" s="4">
        <v>16825543134</v>
      </c>
      <c r="B37" s="4" t="s">
        <v>25</v>
      </c>
      <c r="C37" s="4" t="s">
        <v>26</v>
      </c>
      <c r="D37" s="4" t="s">
        <v>106</v>
      </c>
      <c r="E37" s="4" t="s">
        <v>107</v>
      </c>
      <c r="F37" s="5">
        <v>44519</v>
      </c>
      <c r="G37" s="5">
        <v>44520</v>
      </c>
      <c r="H37" s="4">
        <v>1</v>
      </c>
      <c r="I37" s="4">
        <v>1</v>
      </c>
      <c r="J37" s="4">
        <v>1</v>
      </c>
      <c r="K37" s="4" t="s">
        <v>29</v>
      </c>
      <c r="L37" s="4">
        <v>117.09</v>
      </c>
      <c r="M37" s="4">
        <v>117.09</v>
      </c>
      <c r="N37" s="4" t="s">
        <v>108</v>
      </c>
      <c r="O37" s="4" t="s">
        <v>31</v>
      </c>
      <c r="P37" s="4" t="s">
        <v>32</v>
      </c>
      <c r="Q37" s="4">
        <v>0</v>
      </c>
      <c r="R37" s="6">
        <v>44519</v>
      </c>
      <c r="S37" s="5">
        <v>44523</v>
      </c>
      <c r="T37" s="4" t="s">
        <v>33</v>
      </c>
      <c r="U37" s="4">
        <v>117.09</v>
      </c>
      <c r="V37" s="4">
        <v>0</v>
      </c>
      <c r="W37" s="4">
        <v>0</v>
      </c>
      <c r="X37" s="4">
        <v>2304526</v>
      </c>
    </row>
    <row r="38" s="4" customFormat="1" spans="1:24">
      <c r="A38" s="4">
        <v>16811493575</v>
      </c>
      <c r="B38" s="4" t="s">
        <v>25</v>
      </c>
      <c r="C38" s="4" t="s">
        <v>72</v>
      </c>
      <c r="D38" s="4" t="s">
        <v>109</v>
      </c>
      <c r="E38" s="4" t="s">
        <v>110</v>
      </c>
      <c r="F38" s="5">
        <v>44517</v>
      </c>
      <c r="G38" s="5">
        <v>44518</v>
      </c>
      <c r="H38" s="4">
        <v>1</v>
      </c>
      <c r="I38" s="4">
        <v>1</v>
      </c>
      <c r="J38" s="4">
        <v>1</v>
      </c>
      <c r="K38" s="4" t="s">
        <v>29</v>
      </c>
      <c r="L38" s="4">
        <v>-136.64</v>
      </c>
      <c r="M38" s="4">
        <v>-136.64</v>
      </c>
      <c r="N38" s="4" t="s">
        <v>111</v>
      </c>
      <c r="O38" s="4" t="s">
        <v>31</v>
      </c>
      <c r="P38" s="4" t="s">
        <v>32</v>
      </c>
      <c r="Q38" s="4">
        <v>0</v>
      </c>
      <c r="R38" s="6">
        <v>44517</v>
      </c>
      <c r="S38" s="5">
        <v>44523</v>
      </c>
      <c r="T38" s="4" t="s">
        <v>33</v>
      </c>
      <c r="U38" s="4">
        <v>-136.64</v>
      </c>
      <c r="V38" s="4">
        <v>0</v>
      </c>
      <c r="W38" s="4">
        <v>0</v>
      </c>
      <c r="X38" s="4">
        <v>2301939</v>
      </c>
    </row>
    <row r="39" s="4" customFormat="1" spans="1:24">
      <c r="A39" s="4">
        <v>16811493575</v>
      </c>
      <c r="B39" s="4" t="s">
        <v>25</v>
      </c>
      <c r="C39" s="4" t="s">
        <v>72</v>
      </c>
      <c r="D39" s="4" t="s">
        <v>112</v>
      </c>
      <c r="E39" s="4" t="s">
        <v>110</v>
      </c>
      <c r="F39" s="5">
        <v>44517</v>
      </c>
      <c r="G39" s="5">
        <v>44518</v>
      </c>
      <c r="H39" s="4">
        <v>1</v>
      </c>
      <c r="I39" s="4">
        <v>1</v>
      </c>
      <c r="J39" s="4">
        <v>1</v>
      </c>
      <c r="K39" s="4" t="s">
        <v>29</v>
      </c>
      <c r="L39" s="4">
        <v>-32.49</v>
      </c>
      <c r="M39" s="4">
        <v>-32.49</v>
      </c>
      <c r="N39" s="4" t="s">
        <v>111</v>
      </c>
      <c r="O39" s="4" t="s">
        <v>31</v>
      </c>
      <c r="P39" s="4" t="s">
        <v>32</v>
      </c>
      <c r="Q39" s="4">
        <v>0</v>
      </c>
      <c r="R39" s="6">
        <v>44517</v>
      </c>
      <c r="S39" s="5">
        <v>44523</v>
      </c>
      <c r="T39" s="4" t="s">
        <v>33</v>
      </c>
      <c r="U39" s="4">
        <v>-32.49</v>
      </c>
      <c r="V39" s="4">
        <v>0</v>
      </c>
      <c r="W39" s="4">
        <v>0</v>
      </c>
      <c r="X39" s="4">
        <v>2301939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topLeftCell="A16" workbookViewId="0">
      <selection activeCell="A42" sqref="A42:E49"/>
    </sheetView>
  </sheetViews>
  <sheetFormatPr defaultColWidth="9" defaultRowHeight="13.5"/>
  <cols>
    <col min="1" max="1" width="14.875" style="4" customWidth="1"/>
    <col min="2" max="2" width="11.75" style="4" customWidth="1"/>
    <col min="3" max="3" width="12.375" style="4" customWidth="1"/>
    <col min="4" max="4" width="12.125" style="4" customWidth="1"/>
    <col min="5" max="5" width="9.375" style="4"/>
    <col min="6" max="6" width="22.75" style="4" customWidth="1"/>
    <col min="7" max="7" width="9" style="4"/>
    <col min="8" max="8" width="19.5" style="4" customWidth="1"/>
    <col min="9" max="9" width="9.875" style="4" customWidth="1"/>
    <col min="10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113</v>
      </c>
    </row>
    <row r="2" s="4" customFormat="1" spans="1:9">
      <c r="A2" s="4">
        <v>16779290162</v>
      </c>
      <c r="B2" s="5">
        <v>44513</v>
      </c>
      <c r="C2" s="5">
        <v>44520</v>
      </c>
      <c r="D2" s="4">
        <v>931.62</v>
      </c>
      <c r="E2" s="4" t="str">
        <f>VLOOKUP(A2,HOP!A:L,12,0)</f>
        <v>931.62</v>
      </c>
      <c r="F2" s="4" t="str">
        <f>VLOOKUP(A2,HOP!A:C,3,0)</f>
        <v>2298189</v>
      </c>
      <c r="G2" s="4">
        <f>D2-E2</f>
        <v>0</v>
      </c>
      <c r="H2" s="4" t="str">
        <f>$H$1&amp;F2</f>
        <v>，2298189</v>
      </c>
      <c r="I2" s="4" t="str">
        <f>VLOOKUP(A2,HOP!A:T,20,0)</f>
        <v>直连</v>
      </c>
    </row>
    <row r="3" s="4" customFormat="1" spans="1:9">
      <c r="A3" s="4">
        <v>16813800867</v>
      </c>
      <c r="B3" s="5">
        <v>44519</v>
      </c>
      <c r="C3" s="5">
        <v>44520</v>
      </c>
      <c r="D3" s="4">
        <v>171.9</v>
      </c>
      <c r="E3" s="4" t="str">
        <f>VLOOKUP(A3,HOP!A:L,12,0)</f>
        <v>171.90</v>
      </c>
      <c r="F3" s="4" t="str">
        <f>VLOOKUP(A3,HOP!A:C,3,0)</f>
        <v>2302047</v>
      </c>
      <c r="G3" s="4">
        <f t="shared" ref="G3:G34" si="0">D3-E3</f>
        <v>0</v>
      </c>
      <c r="H3" s="4" t="str">
        <f t="shared" ref="H3:H34" si="1">$H$1&amp;F3</f>
        <v>，2302047</v>
      </c>
      <c r="I3" s="4" t="str">
        <f>VLOOKUP(A3,HOP!A:T,20,0)</f>
        <v>直连</v>
      </c>
    </row>
    <row r="4" s="4" customFormat="1" spans="1:9">
      <c r="A4" s="4">
        <v>16815500089</v>
      </c>
      <c r="B4" s="5">
        <v>44519</v>
      </c>
      <c r="C4" s="5">
        <v>44520</v>
      </c>
      <c r="D4" s="4">
        <v>2336.66</v>
      </c>
      <c r="E4" s="4" t="str">
        <f>VLOOKUP(A4,HOP!A:L,12,0)</f>
        <v>2336.66</v>
      </c>
      <c r="F4" s="4" t="str">
        <f>VLOOKUP(A4,HOP!A:C,3,0)</f>
        <v>2302411</v>
      </c>
      <c r="G4" s="4">
        <f t="shared" si="0"/>
        <v>0</v>
      </c>
      <c r="H4" s="4" t="str">
        <f t="shared" si="1"/>
        <v>，2302411</v>
      </c>
      <c r="I4" s="4" t="str">
        <f>VLOOKUP(A4,HOP!A:T,20,0)</f>
        <v>直连</v>
      </c>
    </row>
    <row r="5" s="4" customFormat="1" hidden="1" spans="1:9">
      <c r="A5" s="4">
        <v>16815934046</v>
      </c>
      <c r="B5" s="5">
        <v>44519</v>
      </c>
      <c r="C5" s="5">
        <v>44520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16817565174</v>
      </c>
      <c r="B6" s="5">
        <v>44519</v>
      </c>
      <c r="C6" s="5">
        <v>44520</v>
      </c>
      <c r="D6" s="4">
        <v>254.36</v>
      </c>
      <c r="E6" s="4" t="str">
        <f>VLOOKUP(A6,HOP!A:L,12,0)</f>
        <v>254.36</v>
      </c>
      <c r="F6" s="4" t="str">
        <f>VLOOKUP(A6,HOP!A:C,3,0)</f>
        <v>2302967</v>
      </c>
      <c r="G6" s="4">
        <f t="shared" si="0"/>
        <v>0</v>
      </c>
      <c r="H6" s="4" t="str">
        <f t="shared" si="1"/>
        <v>，2302967</v>
      </c>
      <c r="I6" s="4" t="str">
        <f>VLOOKUP(A6,HOP!A:T,20,0)</f>
        <v>直连</v>
      </c>
    </row>
    <row r="7" s="4" customFormat="1" hidden="1" spans="1:10">
      <c r="A7" s="4">
        <v>16818116739</v>
      </c>
      <c r="B7" s="5">
        <v>44519</v>
      </c>
      <c r="C7" s="5">
        <v>44520</v>
      </c>
      <c r="D7" s="4">
        <v>403.2</v>
      </c>
      <c r="E7" s="4">
        <v>403.2</v>
      </c>
      <c r="F7" s="7" t="s">
        <v>114</v>
      </c>
      <c r="G7" s="4">
        <f t="shared" si="0"/>
        <v>0</v>
      </c>
      <c r="H7" s="4" t="str">
        <f t="shared" si="1"/>
        <v>，202111182037050021</v>
      </c>
      <c r="I7" s="4" t="e">
        <f>VLOOKUP(A7,HOP!A:T,20,0)</f>
        <v>#N/A</v>
      </c>
      <c r="J7" s="4">
        <v>11.18</v>
      </c>
    </row>
    <row r="8" s="4" customFormat="1" spans="1:9">
      <c r="A8" s="4">
        <v>16818243032</v>
      </c>
      <c r="B8" s="5">
        <v>44519</v>
      </c>
      <c r="C8" s="5">
        <v>44520</v>
      </c>
      <c r="D8" s="4">
        <v>187.68</v>
      </c>
      <c r="E8" s="4" t="str">
        <f>VLOOKUP(A8,HOP!A:L,12,0)</f>
        <v>187.68</v>
      </c>
      <c r="F8" s="4" t="str">
        <f>VLOOKUP(A8,HOP!A:C,3,0)</f>
        <v>2303197</v>
      </c>
      <c r="G8" s="4">
        <f t="shared" si="0"/>
        <v>0</v>
      </c>
      <c r="H8" s="4" t="str">
        <f t="shared" si="1"/>
        <v>，2303197</v>
      </c>
      <c r="I8" s="4" t="str">
        <f>VLOOKUP(A8,HOP!A:T,20,0)</f>
        <v>直采</v>
      </c>
    </row>
    <row r="9" s="4" customFormat="1" spans="1:9">
      <c r="A9" s="4">
        <v>16818308030</v>
      </c>
      <c r="B9" s="5">
        <v>44519</v>
      </c>
      <c r="C9" s="5">
        <v>44520</v>
      </c>
      <c r="D9" s="4">
        <v>254.37</v>
      </c>
      <c r="E9" s="4" t="str">
        <f>VLOOKUP(A9,HOP!A:L,12,0)</f>
        <v>254.37</v>
      </c>
      <c r="F9" s="4" t="str">
        <f>VLOOKUP(A9,HOP!A:C,3,0)</f>
        <v>2303241</v>
      </c>
      <c r="G9" s="4">
        <f t="shared" si="0"/>
        <v>0</v>
      </c>
      <c r="H9" s="4" t="str">
        <f t="shared" si="1"/>
        <v>，2303241</v>
      </c>
      <c r="I9" s="4" t="str">
        <f>VLOOKUP(A9,HOP!A:T,20,0)</f>
        <v>直连</v>
      </c>
    </row>
    <row r="10" s="4" customFormat="1" spans="1:9">
      <c r="A10" s="4">
        <v>16818457887</v>
      </c>
      <c r="B10" s="5">
        <v>44519</v>
      </c>
      <c r="C10" s="5">
        <v>44520</v>
      </c>
      <c r="D10" s="4">
        <v>2761.74</v>
      </c>
      <c r="E10" s="4" t="str">
        <f>VLOOKUP(A10,HOP!A:L,12,0)</f>
        <v>2761.74</v>
      </c>
      <c r="F10" s="4" t="str">
        <f>VLOOKUP(A10,HOP!A:C,3,0)</f>
        <v>2303298</v>
      </c>
      <c r="G10" s="4">
        <f t="shared" si="0"/>
        <v>0</v>
      </c>
      <c r="H10" s="4" t="str">
        <f t="shared" si="1"/>
        <v>，2303298</v>
      </c>
      <c r="I10" s="4" t="str">
        <f>VLOOKUP(A10,HOP!A:T,20,0)</f>
        <v>直连</v>
      </c>
    </row>
    <row r="11" s="4" customFormat="1" hidden="1" spans="1:10">
      <c r="A11" s="4">
        <v>16818671746</v>
      </c>
      <c r="B11" s="5">
        <v>44519</v>
      </c>
      <c r="C11" s="5">
        <v>44520</v>
      </c>
      <c r="D11" s="4">
        <v>403.2</v>
      </c>
      <c r="E11" s="4">
        <v>403.2</v>
      </c>
      <c r="F11" s="7" t="s">
        <v>115</v>
      </c>
      <c r="G11" s="4">
        <f t="shared" si="0"/>
        <v>0</v>
      </c>
      <c r="H11" s="4" t="str">
        <f t="shared" si="1"/>
        <v>，202111190924260020</v>
      </c>
      <c r="I11" s="4" t="e">
        <f>VLOOKUP(A11,HOP!A:T,20,0)</f>
        <v>#N/A</v>
      </c>
      <c r="J11" s="4">
        <v>11.19</v>
      </c>
    </row>
    <row r="12" s="4" customFormat="1" spans="1:9">
      <c r="A12" s="4">
        <v>16818695366</v>
      </c>
      <c r="B12" s="5">
        <v>44519</v>
      </c>
      <c r="C12" s="5">
        <v>44520</v>
      </c>
      <c r="D12" s="4">
        <v>2336.66</v>
      </c>
      <c r="E12" s="4" t="str">
        <f>VLOOKUP(A12,HOP!A:L,12,0)</f>
        <v>2336.66</v>
      </c>
      <c r="F12" s="4" t="str">
        <f>VLOOKUP(A12,HOP!A:C,3,0)</f>
        <v>2303381</v>
      </c>
      <c r="G12" s="4">
        <f t="shared" si="0"/>
        <v>0</v>
      </c>
      <c r="H12" s="4" t="str">
        <f t="shared" si="1"/>
        <v>，2303381</v>
      </c>
      <c r="I12" s="4" t="str">
        <f>VLOOKUP(A12,HOP!A:T,20,0)</f>
        <v>直连</v>
      </c>
    </row>
    <row r="13" s="4" customFormat="1" spans="1:9">
      <c r="A13" s="4">
        <v>16822263570</v>
      </c>
      <c r="B13" s="5">
        <v>44519</v>
      </c>
      <c r="C13" s="5">
        <v>44520</v>
      </c>
      <c r="D13" s="4">
        <v>102.5</v>
      </c>
      <c r="E13" s="4" t="str">
        <f>VLOOKUP(A13,HOP!A:L,12,0)</f>
        <v>102.50</v>
      </c>
      <c r="F13" s="4" t="str">
        <f>VLOOKUP(A13,HOP!A:C,3,0)</f>
        <v>2303580</v>
      </c>
      <c r="G13" s="4">
        <f t="shared" si="0"/>
        <v>0</v>
      </c>
      <c r="H13" s="4" t="str">
        <f t="shared" si="1"/>
        <v>，2303580</v>
      </c>
      <c r="I13" s="4" t="str">
        <f>VLOOKUP(A13,HOP!A:T,20,0)</f>
        <v>直连</v>
      </c>
    </row>
    <row r="14" s="4" customFormat="1" spans="1:9">
      <c r="A14" s="4">
        <v>16822306202</v>
      </c>
      <c r="B14" s="5">
        <v>44519</v>
      </c>
      <c r="C14" s="5">
        <v>44520</v>
      </c>
      <c r="D14" s="4">
        <v>260.16</v>
      </c>
      <c r="E14" s="4" t="str">
        <f>VLOOKUP(A14,HOP!A:L,12,0)</f>
        <v>260.16</v>
      </c>
      <c r="F14" s="4" t="str">
        <f>VLOOKUP(A14,HOP!A:C,3,0)</f>
        <v>2303591</v>
      </c>
      <c r="G14" s="4">
        <f t="shared" si="0"/>
        <v>0</v>
      </c>
      <c r="H14" s="4" t="str">
        <f t="shared" si="1"/>
        <v>，2303591</v>
      </c>
      <c r="I14" s="4" t="str">
        <f>VLOOKUP(A14,HOP!A:T,20,0)</f>
        <v>Saas酒店</v>
      </c>
    </row>
    <row r="15" s="4" customFormat="1" hidden="1" spans="1:9">
      <c r="A15" s="4">
        <v>16822373378</v>
      </c>
      <c r="B15" s="5">
        <v>44519</v>
      </c>
      <c r="C15" s="5">
        <v>44520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16822469472</v>
      </c>
      <c r="B16" s="5">
        <v>44519</v>
      </c>
      <c r="C16" s="5">
        <v>44520</v>
      </c>
      <c r="D16" s="4">
        <v>605.78</v>
      </c>
      <c r="E16" s="4" t="str">
        <f>VLOOKUP(A16,HOP!A:L,12,0)</f>
        <v>605.78</v>
      </c>
      <c r="F16" s="4" t="str">
        <f>VLOOKUP(A16,HOP!A:C,3,0)</f>
        <v>2303623</v>
      </c>
      <c r="G16" s="4">
        <f t="shared" si="0"/>
        <v>0</v>
      </c>
      <c r="H16" s="4" t="str">
        <f t="shared" si="1"/>
        <v>，2303623</v>
      </c>
      <c r="I16" s="4" t="str">
        <f>VLOOKUP(A16,HOP!A:T,20,0)</f>
        <v>直连</v>
      </c>
    </row>
    <row r="17" s="4" customFormat="1" hidden="1" spans="1:10">
      <c r="A17" s="4">
        <v>16822814036</v>
      </c>
      <c r="B17" s="5">
        <v>44519</v>
      </c>
      <c r="C17" s="5">
        <v>44520</v>
      </c>
      <c r="D17" s="4">
        <v>373.15</v>
      </c>
      <c r="E17" s="4">
        <v>373.15</v>
      </c>
      <c r="F17" s="7" t="s">
        <v>116</v>
      </c>
      <c r="G17" s="4">
        <f t="shared" si="0"/>
        <v>0</v>
      </c>
      <c r="H17" s="4" t="str">
        <f t="shared" si="1"/>
        <v>，202111191229260020</v>
      </c>
      <c r="I17" s="4" t="e">
        <f>VLOOKUP(A17,HOP!A:T,20,0)</f>
        <v>#N/A</v>
      </c>
      <c r="J17" s="4">
        <v>11.19</v>
      </c>
    </row>
    <row r="18" s="4" customFormat="1" spans="1:9">
      <c r="A18" s="4">
        <v>16823445153</v>
      </c>
      <c r="B18" s="5">
        <v>44519</v>
      </c>
      <c r="C18" s="5">
        <v>44520</v>
      </c>
      <c r="D18" s="4">
        <v>128.13</v>
      </c>
      <c r="E18" s="4" t="str">
        <f>VLOOKUP(A18,HOP!A:L,12,0)</f>
        <v>128.13</v>
      </c>
      <c r="F18" s="4" t="str">
        <f>VLOOKUP(A18,HOP!A:C,3,0)</f>
        <v>2303896</v>
      </c>
      <c r="G18" s="4">
        <f t="shared" si="0"/>
        <v>0</v>
      </c>
      <c r="H18" s="4" t="str">
        <f t="shared" si="1"/>
        <v>，2303896</v>
      </c>
      <c r="I18" s="4" t="str">
        <f>VLOOKUP(A18,HOP!A:T,20,0)</f>
        <v>直连</v>
      </c>
    </row>
    <row r="19" s="4" customFormat="1" hidden="1" spans="1:9">
      <c r="A19" s="4">
        <v>16823564363</v>
      </c>
      <c r="B19" s="5">
        <v>44519</v>
      </c>
      <c r="C19" s="5">
        <v>44520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16823704185</v>
      </c>
      <c r="B20" s="5">
        <v>44519</v>
      </c>
      <c r="C20" s="5">
        <v>44520</v>
      </c>
      <c r="D20" s="4">
        <v>605.78</v>
      </c>
      <c r="E20" s="4" t="str">
        <f>VLOOKUP(A20,HOP!A:L,12,0)</f>
        <v>605.78</v>
      </c>
      <c r="F20" s="4" t="str">
        <f>VLOOKUP(A20,HOP!A:C,3,0)</f>
        <v>2303968</v>
      </c>
      <c r="G20" s="4">
        <f t="shared" si="0"/>
        <v>0</v>
      </c>
      <c r="H20" s="4" t="str">
        <f t="shared" si="1"/>
        <v>，2303968</v>
      </c>
      <c r="I20" s="4" t="str">
        <f>VLOOKUP(A20,HOP!A:T,20,0)</f>
        <v>直连</v>
      </c>
    </row>
    <row r="21" s="4" customFormat="1" spans="1:9">
      <c r="A21" s="4">
        <v>16823706707</v>
      </c>
      <c r="B21" s="5">
        <v>44519</v>
      </c>
      <c r="C21" s="5">
        <v>44520</v>
      </c>
      <c r="D21" s="4">
        <v>173.23</v>
      </c>
      <c r="E21" s="4" t="str">
        <f>VLOOKUP(A21,HOP!A:L,12,0)</f>
        <v>173.23</v>
      </c>
      <c r="F21" s="4" t="str">
        <f>VLOOKUP(A21,HOP!A:C,3,0)</f>
        <v>2303969</v>
      </c>
      <c r="G21" s="4">
        <f t="shared" si="0"/>
        <v>0</v>
      </c>
      <c r="H21" s="4" t="str">
        <f t="shared" si="1"/>
        <v>，2303969</v>
      </c>
      <c r="I21" s="4" t="str">
        <f>VLOOKUP(A21,HOP!A:T,20,0)</f>
        <v>直连</v>
      </c>
    </row>
    <row r="22" s="4" customFormat="1" spans="1:9">
      <c r="A22" s="4">
        <v>16823953115</v>
      </c>
      <c r="B22" s="5">
        <v>44519</v>
      </c>
      <c r="C22" s="5">
        <v>44520</v>
      </c>
      <c r="D22" s="4">
        <v>224.23</v>
      </c>
      <c r="E22" s="4" t="str">
        <f>VLOOKUP(A22,HOP!A:L,12,0)</f>
        <v>224.23</v>
      </c>
      <c r="F22" s="4" t="str">
        <f>VLOOKUP(A22,HOP!A:C,3,0)</f>
        <v>2304029</v>
      </c>
      <c r="G22" s="4">
        <f t="shared" si="0"/>
        <v>0</v>
      </c>
      <c r="H22" s="4" t="str">
        <f t="shared" si="1"/>
        <v>，2304029</v>
      </c>
      <c r="I22" s="4" t="str">
        <f>VLOOKUP(A22,HOP!A:T,20,0)</f>
        <v>直连</v>
      </c>
    </row>
    <row r="23" s="4" customFormat="1" hidden="1" spans="1:10">
      <c r="A23" s="4">
        <v>16823961895</v>
      </c>
      <c r="B23" s="5">
        <v>44519</v>
      </c>
      <c r="C23" s="5">
        <v>44520</v>
      </c>
      <c r="D23" s="4">
        <v>395.1</v>
      </c>
      <c r="E23" s="4">
        <v>395.1</v>
      </c>
      <c r="F23" s="7" t="s">
        <v>117</v>
      </c>
      <c r="G23" s="4">
        <f t="shared" si="0"/>
        <v>0</v>
      </c>
      <c r="H23" s="4" t="str">
        <f t="shared" si="1"/>
        <v>，202111191705250021</v>
      </c>
      <c r="I23" s="4" t="e">
        <f>VLOOKUP(A23,HOP!A:T,20,0)</f>
        <v>#N/A</v>
      </c>
      <c r="J23" s="4">
        <v>11.19</v>
      </c>
    </row>
    <row r="24" s="4" customFormat="1" spans="1:9">
      <c r="A24" s="4">
        <v>16824034269</v>
      </c>
      <c r="B24" s="5">
        <v>44519</v>
      </c>
      <c r="C24" s="5">
        <v>44520</v>
      </c>
      <c r="D24" s="4">
        <v>173.23</v>
      </c>
      <c r="E24" s="4" t="str">
        <f>VLOOKUP(A24,HOP!A:L,12,0)</f>
        <v>173.23</v>
      </c>
      <c r="F24" s="4" t="str">
        <f>VLOOKUP(A24,HOP!A:C,3,0)</f>
        <v>2304054</v>
      </c>
      <c r="G24" s="4">
        <f t="shared" si="0"/>
        <v>0</v>
      </c>
      <c r="H24" s="4" t="str">
        <f t="shared" si="1"/>
        <v>，2304054</v>
      </c>
      <c r="I24" s="4" t="str">
        <f>VLOOKUP(A24,HOP!A:T,20,0)</f>
        <v>直连</v>
      </c>
    </row>
    <row r="25" s="4" customFormat="1" spans="1:9">
      <c r="A25" s="4">
        <v>16824358706</v>
      </c>
      <c r="B25" s="5">
        <v>44519</v>
      </c>
      <c r="C25" s="5">
        <v>44520</v>
      </c>
      <c r="D25" s="4">
        <v>213.13</v>
      </c>
      <c r="E25" s="4" t="str">
        <f>VLOOKUP(A25,HOP!A:L,12,0)</f>
        <v>213.13</v>
      </c>
      <c r="F25" s="4" t="str">
        <f>VLOOKUP(A25,HOP!A:C,3,0)</f>
        <v>2304160</v>
      </c>
      <c r="G25" s="4">
        <f t="shared" si="0"/>
        <v>0</v>
      </c>
      <c r="H25" s="4" t="str">
        <f t="shared" si="1"/>
        <v>，2304160</v>
      </c>
      <c r="I25" s="4" t="str">
        <f>VLOOKUP(A25,HOP!A:T,20,0)</f>
        <v>直采</v>
      </c>
    </row>
    <row r="26" s="4" customFormat="1" spans="1:9">
      <c r="A26" s="4">
        <v>16824428957</v>
      </c>
      <c r="B26" s="5">
        <v>44519</v>
      </c>
      <c r="C26" s="5">
        <v>44520</v>
      </c>
      <c r="D26" s="4">
        <v>122.75</v>
      </c>
      <c r="E26" s="4" t="str">
        <f>VLOOKUP(A26,HOP!A:L,12,0)</f>
        <v>122.75</v>
      </c>
      <c r="F26" s="4" t="str">
        <f>VLOOKUP(A26,HOP!A:C,3,0)</f>
        <v>2304188</v>
      </c>
      <c r="G26" s="4">
        <f t="shared" si="0"/>
        <v>0</v>
      </c>
      <c r="H26" s="4" t="str">
        <f t="shared" si="1"/>
        <v>，2304188</v>
      </c>
      <c r="I26" s="4" t="str">
        <f>VLOOKUP(A26,HOP!A:T,20,0)</f>
        <v>直连</v>
      </c>
    </row>
    <row r="27" s="4" customFormat="1" spans="1:9">
      <c r="A27" s="4">
        <v>16824686416</v>
      </c>
      <c r="B27" s="5">
        <v>44519</v>
      </c>
      <c r="C27" s="5">
        <v>44520</v>
      </c>
      <c r="D27" s="4">
        <v>224.23</v>
      </c>
      <c r="E27" s="4" t="str">
        <f>VLOOKUP(A27,HOP!A:L,12,0)</f>
        <v>224.23</v>
      </c>
      <c r="F27" s="4" t="str">
        <f>VLOOKUP(A27,HOP!A:C,3,0)</f>
        <v>2304276</v>
      </c>
      <c r="G27" s="4">
        <f t="shared" si="0"/>
        <v>0</v>
      </c>
      <c r="H27" s="4" t="str">
        <f t="shared" si="1"/>
        <v>，2304276</v>
      </c>
      <c r="I27" s="4" t="str">
        <f>VLOOKUP(A27,HOP!A:T,20,0)</f>
        <v>直连</v>
      </c>
    </row>
    <row r="28" s="4" customFormat="1" hidden="1" spans="1:10">
      <c r="A28" s="4">
        <v>16824696547</v>
      </c>
      <c r="B28" s="5">
        <v>44519</v>
      </c>
      <c r="C28" s="5">
        <v>44520</v>
      </c>
      <c r="D28" s="4">
        <v>395.1</v>
      </c>
      <c r="E28" s="4">
        <v>395.1</v>
      </c>
      <c r="F28" s="7" t="s">
        <v>118</v>
      </c>
      <c r="G28" s="4">
        <f t="shared" si="0"/>
        <v>0</v>
      </c>
      <c r="H28" s="4" t="str">
        <f t="shared" si="1"/>
        <v>，202111191918040021</v>
      </c>
      <c r="I28" s="4" t="e">
        <f>VLOOKUP(A28,HOP!A:T,20,0)</f>
        <v>#N/A</v>
      </c>
      <c r="J28" s="4">
        <v>11.19</v>
      </c>
    </row>
    <row r="29" s="4" customFormat="1" spans="1:9">
      <c r="A29" s="4">
        <v>16824847182</v>
      </c>
      <c r="B29" s="5">
        <v>44519</v>
      </c>
      <c r="C29" s="5">
        <v>44520</v>
      </c>
      <c r="D29" s="4">
        <v>164.22</v>
      </c>
      <c r="E29" s="4" t="str">
        <f>VLOOKUP(A29,HOP!A:L,12,0)</f>
        <v>164.22</v>
      </c>
      <c r="F29" s="4" t="str">
        <f>VLOOKUP(A29,HOP!A:C,3,0)</f>
        <v>2304334</v>
      </c>
      <c r="G29" s="4">
        <f t="shared" si="0"/>
        <v>0</v>
      </c>
      <c r="H29" s="4" t="str">
        <f t="shared" si="1"/>
        <v>，2304334</v>
      </c>
      <c r="I29" s="4" t="str">
        <f>VLOOKUP(A29,HOP!A:T,20,0)</f>
        <v>直连</v>
      </c>
    </row>
    <row r="30" s="4" customFormat="1" spans="1:9">
      <c r="A30" s="4">
        <v>16824881784</v>
      </c>
      <c r="B30" s="5">
        <v>44519</v>
      </c>
      <c r="C30" s="5">
        <v>44520</v>
      </c>
      <c r="D30" s="4">
        <v>172.2</v>
      </c>
      <c r="E30" s="4" t="str">
        <f>VLOOKUP(A30,HOP!A:L,12,0)</f>
        <v>172.20</v>
      </c>
      <c r="F30" s="4" t="str">
        <f>VLOOKUP(A30,HOP!A:C,3,0)</f>
        <v>2304344</v>
      </c>
      <c r="G30" s="4">
        <f t="shared" si="0"/>
        <v>0</v>
      </c>
      <c r="H30" s="4" t="str">
        <f t="shared" si="1"/>
        <v>，2304344</v>
      </c>
      <c r="I30" s="4" t="str">
        <f>VLOOKUP(A30,HOP!A:T,20,0)</f>
        <v>直连</v>
      </c>
    </row>
    <row r="31" s="4" customFormat="1" spans="1:9">
      <c r="A31" s="4">
        <v>16824890878</v>
      </c>
      <c r="B31" s="5">
        <v>44519</v>
      </c>
      <c r="C31" s="5">
        <v>44520</v>
      </c>
      <c r="D31" s="4">
        <v>136.02</v>
      </c>
      <c r="E31" s="4" t="str">
        <f>VLOOKUP(A31,HOP!A:L,12,0)</f>
        <v>136.02</v>
      </c>
      <c r="F31" s="4" t="str">
        <f>VLOOKUP(A31,HOP!A:C,3,0)</f>
        <v>2304346</v>
      </c>
      <c r="G31" s="4">
        <f t="shared" si="0"/>
        <v>0</v>
      </c>
      <c r="H31" s="4" t="str">
        <f t="shared" si="1"/>
        <v>，2304346</v>
      </c>
      <c r="I31" s="4" t="str">
        <f>VLOOKUP(A31,HOP!A:T,20,0)</f>
        <v>直连</v>
      </c>
    </row>
    <row r="32" s="4" customFormat="1" spans="1:9">
      <c r="A32" s="4">
        <v>16825127225</v>
      </c>
      <c r="B32" s="5">
        <v>44519</v>
      </c>
      <c r="C32" s="5">
        <v>44520</v>
      </c>
      <c r="D32" s="4">
        <v>302.98</v>
      </c>
      <c r="E32" s="4" t="str">
        <f>VLOOKUP(A32,HOP!A:L,12,0)</f>
        <v>302.98</v>
      </c>
      <c r="F32" s="4" t="str">
        <f>VLOOKUP(A32,HOP!A:C,3,0)</f>
        <v>2304401</v>
      </c>
      <c r="G32" s="4">
        <f t="shared" si="0"/>
        <v>0</v>
      </c>
      <c r="H32" s="4" t="str">
        <f t="shared" si="1"/>
        <v>，2304401</v>
      </c>
      <c r="I32" s="4" t="str">
        <f>VLOOKUP(A32,HOP!A:T,20,0)</f>
        <v>直连</v>
      </c>
    </row>
    <row r="33" s="4" customFormat="1" spans="1:9">
      <c r="A33" s="4">
        <v>16825543134</v>
      </c>
      <c r="B33" s="5">
        <v>44519</v>
      </c>
      <c r="C33" s="5">
        <v>44520</v>
      </c>
      <c r="D33" s="4">
        <v>117.09</v>
      </c>
      <c r="E33" s="4" t="str">
        <f>VLOOKUP(A33,HOP!A:L,12,0)</f>
        <v>117.09</v>
      </c>
      <c r="F33" s="4" t="str">
        <f>VLOOKUP(A33,HOP!A:C,3,0)</f>
        <v>2304526</v>
      </c>
      <c r="G33" s="4">
        <f t="shared" si="0"/>
        <v>0</v>
      </c>
      <c r="H33" s="4" t="str">
        <f t="shared" si="1"/>
        <v>，2304526</v>
      </c>
      <c r="I33" s="4" t="str">
        <f>VLOOKUP(A33,HOP!A:T,20,0)</f>
        <v>直连</v>
      </c>
    </row>
    <row r="34" s="4" customFormat="1" spans="1:10">
      <c r="A34" s="4">
        <v>16811493575</v>
      </c>
      <c r="B34" s="5">
        <v>44517</v>
      </c>
      <c r="C34" s="5">
        <v>44518</v>
      </c>
      <c r="D34" s="4">
        <v>-169.13</v>
      </c>
      <c r="E34" s="4" t="e">
        <f>VLOOKUP(A34,HOP!A:L,12,0)</f>
        <v>#N/A</v>
      </c>
      <c r="F34" s="4">
        <v>2301939</v>
      </c>
      <c r="G34" s="4" t="e">
        <f t="shared" si="0"/>
        <v>#N/A</v>
      </c>
      <c r="H34" s="4" t="str">
        <f t="shared" si="1"/>
        <v>，2301939</v>
      </c>
      <c r="I34" s="4" t="e">
        <f>VLOOKUP(A34,HOP!A:T,20,0)</f>
        <v>#N/A</v>
      </c>
      <c r="J34" s="4" t="s">
        <v>119</v>
      </c>
    </row>
    <row r="36" spans="4:4">
      <c r="D36" s="4">
        <f>SUM(D2:D35)</f>
        <v>14761.27</v>
      </c>
    </row>
    <row r="42" spans="1:5">
      <c r="A42" s="4" t="s">
        <v>120</v>
      </c>
      <c r="D42" s="4">
        <v>400.81</v>
      </c>
      <c r="E42" s="4">
        <v>488.88</v>
      </c>
    </row>
    <row r="43" spans="1:5">
      <c r="A43" s="4" t="s">
        <v>121</v>
      </c>
      <c r="D43" s="4">
        <v>12299.68</v>
      </c>
      <c r="E43" s="4">
        <v>15002.37</v>
      </c>
    </row>
    <row r="44" spans="1:5">
      <c r="A44" s="4" t="s">
        <v>122</v>
      </c>
      <c r="D44" s="4">
        <v>-169.13</v>
      </c>
      <c r="E44" s="4">
        <v>-206.29</v>
      </c>
    </row>
    <row r="45" spans="1:5">
      <c r="A45" s="4" t="s">
        <v>123</v>
      </c>
      <c r="D45" s="4">
        <v>260.16</v>
      </c>
      <c r="E45" s="4">
        <v>317.33</v>
      </c>
    </row>
    <row r="46" spans="1:5">
      <c r="A46" s="4" t="s">
        <v>124</v>
      </c>
      <c r="D46" s="4">
        <v>1969.75</v>
      </c>
      <c r="E46" s="4">
        <v>2402.58</v>
      </c>
    </row>
    <row r="47" spans="1:5">
      <c r="A47" s="4" t="s">
        <v>125</v>
      </c>
      <c r="D47" s="4">
        <f>SUBTOTAL(9,D42:D46)</f>
        <v>14761.27</v>
      </c>
      <c r="E47" s="4">
        <f>SUBTOTAL(9,E42:E46)</f>
        <v>18004.87</v>
      </c>
    </row>
    <row r="48" spans="1:1">
      <c r="A48" s="4" t="s">
        <v>126</v>
      </c>
    </row>
  </sheetData>
  <autoFilter ref="A1:XFD36">
    <filterColumn colId="3">
      <filters blank="1">
        <filter val="128.13"/>
        <filter val="213.13"/>
        <filter val="373.15"/>
        <filter val="260.16"/>
        <filter val="302.98"/>
        <filter val="395.1"/>
        <filter val="172.2"/>
        <filter val="403.2"/>
        <filter val="164.22"/>
        <filter val="931.62"/>
        <filter val="173.23"/>
        <filter val="224.23"/>
        <filter val="2761.74"/>
        <filter val="102.5"/>
        <filter val="14761.27"/>
        <filter val="187.68"/>
        <filter val="171.9"/>
        <filter val="122.75"/>
        <filter val="254.36"/>
        <filter val="2336.66"/>
        <filter val="254.37"/>
        <filter val="605.78"/>
        <filter val="136.02"/>
        <filter val="-169.13"/>
        <filter val="117.09"/>
      </filters>
    </filterColumn>
    <filterColumn colId="7">
      <filters blank="1">
        <filter val="，2303580"/>
        <filter val="，2304401"/>
        <filter val="，2303241"/>
        <filter val="，2303381"/>
        <filter val="，2304344"/>
        <filter val="，2304346"/>
        <filter val="，2302047"/>
        <filter val="，2304188"/>
        <filter val="，2298189"/>
        <filter val="，2304334"/>
        <filter val="，2304276"/>
        <filter val="，2301939"/>
        <filter val="，2304160"/>
        <filter val="，2303623"/>
        <filter val="，2304526"/>
        <filter val="，2302967"/>
        <filter val="，2303968"/>
        <filter val="，2304029"/>
        <filter val="，2303969"/>
        <filter val="，2303591"/>
        <filter val="，2302411"/>
        <filter val="，2304054"/>
        <filter val="，2303896"/>
        <filter val="，2303197"/>
        <filter val="，23032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127</v>
      </c>
      <c r="B1" s="2" t="s">
        <v>128</v>
      </c>
      <c r="C1" s="2" t="s">
        <v>129</v>
      </c>
      <c r="D1" s="2" t="s">
        <v>130</v>
      </c>
      <c r="E1" s="2" t="s">
        <v>13</v>
      </c>
      <c r="F1" s="2" t="s">
        <v>5</v>
      </c>
      <c r="G1" s="2" t="s">
        <v>6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</row>
    <row r="2" s="1" customFormat="1" spans="1:20">
      <c r="A2" s="3">
        <v>16825543134</v>
      </c>
      <c r="B2" s="1" t="s">
        <v>144</v>
      </c>
      <c r="C2" s="1" t="s">
        <v>145</v>
      </c>
      <c r="D2" s="1" t="s">
        <v>146</v>
      </c>
      <c r="E2" s="1" t="s">
        <v>108</v>
      </c>
      <c r="F2" s="1" t="s">
        <v>144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</row>
    <row r="3" s="1" customFormat="1" spans="1:20">
      <c r="A3" s="3">
        <v>16825127225</v>
      </c>
      <c r="B3" s="1" t="s">
        <v>144</v>
      </c>
      <c r="C3" s="1" t="s">
        <v>158</v>
      </c>
      <c r="D3" s="1" t="s">
        <v>159</v>
      </c>
      <c r="E3" s="1" t="s">
        <v>105</v>
      </c>
      <c r="F3" s="1" t="s">
        <v>144</v>
      </c>
      <c r="G3" s="1" t="s">
        <v>147</v>
      </c>
      <c r="H3" s="1" t="s">
        <v>148</v>
      </c>
      <c r="I3" s="1" t="s">
        <v>160</v>
      </c>
      <c r="J3" s="1" t="s">
        <v>150</v>
      </c>
      <c r="K3" s="1" t="s">
        <v>160</v>
      </c>
      <c r="L3" s="1" t="s">
        <v>160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161</v>
      </c>
      <c r="R3" s="1" t="s">
        <v>155</v>
      </c>
      <c r="S3" s="1" t="s">
        <v>156</v>
      </c>
      <c r="T3" s="1" t="s">
        <v>157</v>
      </c>
    </row>
    <row r="4" s="1" customFormat="1" spans="1:20">
      <c r="A4" s="3">
        <v>16824890878</v>
      </c>
      <c r="B4" s="1" t="s">
        <v>144</v>
      </c>
      <c r="C4" s="1" t="s">
        <v>162</v>
      </c>
      <c r="D4" s="1" t="s">
        <v>163</v>
      </c>
      <c r="E4" s="1" t="s">
        <v>102</v>
      </c>
      <c r="F4" s="1" t="s">
        <v>144</v>
      </c>
      <c r="G4" s="1" t="s">
        <v>147</v>
      </c>
      <c r="H4" s="1" t="s">
        <v>148</v>
      </c>
      <c r="I4" s="1" t="s">
        <v>164</v>
      </c>
      <c r="J4" s="1" t="s">
        <v>150</v>
      </c>
      <c r="K4" s="1" t="s">
        <v>164</v>
      </c>
      <c r="L4" s="1" t="s">
        <v>164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165</v>
      </c>
      <c r="R4" s="1" t="s">
        <v>155</v>
      </c>
      <c r="S4" s="1" t="s">
        <v>156</v>
      </c>
      <c r="T4" s="1" t="s">
        <v>157</v>
      </c>
    </row>
    <row r="5" s="1" customFormat="1" spans="1:20">
      <c r="A5" s="3">
        <v>16824881784</v>
      </c>
      <c r="B5" s="1" t="s">
        <v>144</v>
      </c>
      <c r="C5" s="1" t="s">
        <v>166</v>
      </c>
      <c r="D5" s="1" t="s">
        <v>167</v>
      </c>
      <c r="E5" s="1" t="s">
        <v>100</v>
      </c>
      <c r="F5" s="1" t="s">
        <v>144</v>
      </c>
      <c r="G5" s="1" t="s">
        <v>147</v>
      </c>
      <c r="H5" s="1" t="s">
        <v>148</v>
      </c>
      <c r="I5" s="1" t="s">
        <v>168</v>
      </c>
      <c r="J5" s="1" t="s">
        <v>150</v>
      </c>
      <c r="K5" s="1" t="s">
        <v>168</v>
      </c>
      <c r="L5" s="1" t="s">
        <v>168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169</v>
      </c>
      <c r="R5" s="1" t="s">
        <v>155</v>
      </c>
      <c r="S5" s="1" t="s">
        <v>156</v>
      </c>
      <c r="T5" s="1" t="s">
        <v>157</v>
      </c>
    </row>
    <row r="6" s="1" customFormat="1" spans="1:20">
      <c r="A6" s="3">
        <v>16824847182</v>
      </c>
      <c r="B6" s="1" t="s">
        <v>144</v>
      </c>
      <c r="C6" s="1" t="s">
        <v>170</v>
      </c>
      <c r="D6" s="1" t="s">
        <v>163</v>
      </c>
      <c r="E6" s="1" t="s">
        <v>97</v>
      </c>
      <c r="F6" s="1" t="s">
        <v>144</v>
      </c>
      <c r="G6" s="1" t="s">
        <v>147</v>
      </c>
      <c r="H6" s="1" t="s">
        <v>148</v>
      </c>
      <c r="I6" s="1" t="s">
        <v>171</v>
      </c>
      <c r="J6" s="1" t="s">
        <v>150</v>
      </c>
      <c r="K6" s="1" t="s">
        <v>171</v>
      </c>
      <c r="L6" s="1" t="s">
        <v>171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172</v>
      </c>
      <c r="R6" s="1" t="s">
        <v>155</v>
      </c>
      <c r="S6" s="1" t="s">
        <v>156</v>
      </c>
      <c r="T6" s="1" t="s">
        <v>157</v>
      </c>
    </row>
    <row r="7" s="1" customFormat="1" spans="1:20">
      <c r="A7" s="3">
        <v>16824686416</v>
      </c>
      <c r="B7" s="1" t="s">
        <v>144</v>
      </c>
      <c r="C7" s="1" t="s">
        <v>173</v>
      </c>
      <c r="D7" s="1" t="s">
        <v>174</v>
      </c>
      <c r="E7" s="1" t="s">
        <v>93</v>
      </c>
      <c r="F7" s="1" t="s">
        <v>144</v>
      </c>
      <c r="G7" s="1" t="s">
        <v>147</v>
      </c>
      <c r="H7" s="1" t="s">
        <v>148</v>
      </c>
      <c r="I7" s="1" t="s">
        <v>175</v>
      </c>
      <c r="J7" s="1" t="s">
        <v>150</v>
      </c>
      <c r="K7" s="1" t="s">
        <v>175</v>
      </c>
      <c r="L7" s="1" t="s">
        <v>175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176</v>
      </c>
      <c r="R7" s="1" t="s">
        <v>155</v>
      </c>
      <c r="S7" s="1" t="s">
        <v>156</v>
      </c>
      <c r="T7" s="1" t="s">
        <v>157</v>
      </c>
    </row>
    <row r="8" s="1" customFormat="1" spans="1:20">
      <c r="A8" s="3">
        <v>16824428957</v>
      </c>
      <c r="B8" s="1" t="s">
        <v>144</v>
      </c>
      <c r="C8" s="1" t="s">
        <v>177</v>
      </c>
      <c r="D8" s="1" t="s">
        <v>178</v>
      </c>
      <c r="E8" s="1" t="s">
        <v>92</v>
      </c>
      <c r="F8" s="1" t="s">
        <v>144</v>
      </c>
      <c r="G8" s="1" t="s">
        <v>147</v>
      </c>
      <c r="H8" s="1" t="s">
        <v>148</v>
      </c>
      <c r="I8" s="1" t="s">
        <v>179</v>
      </c>
      <c r="J8" s="1" t="s">
        <v>150</v>
      </c>
      <c r="K8" s="1" t="s">
        <v>179</v>
      </c>
      <c r="L8" s="1" t="s">
        <v>179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180</v>
      </c>
      <c r="R8" s="1" t="s">
        <v>155</v>
      </c>
      <c r="S8" s="1" t="s">
        <v>156</v>
      </c>
      <c r="T8" s="1" t="s">
        <v>157</v>
      </c>
    </row>
    <row r="9" s="1" customFormat="1" spans="1:20">
      <c r="A9" s="3">
        <v>16824358706</v>
      </c>
      <c r="B9" s="1" t="s">
        <v>144</v>
      </c>
      <c r="C9" s="1" t="s">
        <v>181</v>
      </c>
      <c r="D9" s="1" t="s">
        <v>182</v>
      </c>
      <c r="E9" s="1" t="s">
        <v>89</v>
      </c>
      <c r="F9" s="1" t="s">
        <v>144</v>
      </c>
      <c r="G9" s="1" t="s">
        <v>147</v>
      </c>
      <c r="H9" s="1" t="s">
        <v>148</v>
      </c>
      <c r="I9" s="1" t="s">
        <v>183</v>
      </c>
      <c r="J9" s="1" t="s">
        <v>150</v>
      </c>
      <c r="K9" s="1" t="s">
        <v>183</v>
      </c>
      <c r="L9" s="1" t="s">
        <v>183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184</v>
      </c>
      <c r="R9" s="1" t="s">
        <v>155</v>
      </c>
      <c r="S9" s="1" t="s">
        <v>156</v>
      </c>
      <c r="T9" s="1" t="s">
        <v>185</v>
      </c>
    </row>
    <row r="10" s="1" customFormat="1" spans="1:20">
      <c r="A10" s="3">
        <v>16824034269</v>
      </c>
      <c r="B10" s="1" t="s">
        <v>144</v>
      </c>
      <c r="C10" s="1" t="s">
        <v>186</v>
      </c>
      <c r="D10" s="1" t="s">
        <v>187</v>
      </c>
      <c r="E10" s="1" t="s">
        <v>86</v>
      </c>
      <c r="F10" s="1" t="s">
        <v>144</v>
      </c>
      <c r="G10" s="1" t="s">
        <v>147</v>
      </c>
      <c r="H10" s="1" t="s">
        <v>148</v>
      </c>
      <c r="I10" s="1" t="s">
        <v>188</v>
      </c>
      <c r="J10" s="1" t="s">
        <v>150</v>
      </c>
      <c r="K10" s="1" t="s">
        <v>188</v>
      </c>
      <c r="L10" s="1" t="s">
        <v>188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189</v>
      </c>
      <c r="R10" s="1" t="s">
        <v>155</v>
      </c>
      <c r="S10" s="1" t="s">
        <v>156</v>
      </c>
      <c r="T10" s="1" t="s">
        <v>157</v>
      </c>
    </row>
    <row r="11" s="1" customFormat="1" spans="1:20">
      <c r="A11" s="3">
        <v>16823953115</v>
      </c>
      <c r="B11" s="1" t="s">
        <v>144</v>
      </c>
      <c r="C11" s="1" t="s">
        <v>190</v>
      </c>
      <c r="D11" s="1" t="s">
        <v>174</v>
      </c>
      <c r="E11" s="1" t="s">
        <v>84</v>
      </c>
      <c r="F11" s="1" t="s">
        <v>144</v>
      </c>
      <c r="G11" s="1" t="s">
        <v>147</v>
      </c>
      <c r="H11" s="1" t="s">
        <v>148</v>
      </c>
      <c r="I11" s="1" t="s">
        <v>175</v>
      </c>
      <c r="J11" s="1" t="s">
        <v>150</v>
      </c>
      <c r="K11" s="1" t="s">
        <v>175</v>
      </c>
      <c r="L11" s="1" t="s">
        <v>175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191</v>
      </c>
      <c r="R11" s="1" t="s">
        <v>155</v>
      </c>
      <c r="S11" s="1" t="s">
        <v>156</v>
      </c>
      <c r="T11" s="1" t="s">
        <v>157</v>
      </c>
    </row>
    <row r="12" s="1" customFormat="1" spans="1:20">
      <c r="A12" s="3">
        <v>16823706707</v>
      </c>
      <c r="B12" s="1" t="s">
        <v>144</v>
      </c>
      <c r="C12" s="1" t="s">
        <v>192</v>
      </c>
      <c r="D12" s="1" t="s">
        <v>187</v>
      </c>
      <c r="E12" s="1" t="s">
        <v>82</v>
      </c>
      <c r="F12" s="1" t="s">
        <v>144</v>
      </c>
      <c r="G12" s="1" t="s">
        <v>147</v>
      </c>
      <c r="H12" s="1" t="s">
        <v>148</v>
      </c>
      <c r="I12" s="1" t="s">
        <v>188</v>
      </c>
      <c r="J12" s="1" t="s">
        <v>150</v>
      </c>
      <c r="K12" s="1" t="s">
        <v>188</v>
      </c>
      <c r="L12" s="1" t="s">
        <v>188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193</v>
      </c>
      <c r="R12" s="1" t="s">
        <v>155</v>
      </c>
      <c r="S12" s="1" t="s">
        <v>156</v>
      </c>
      <c r="T12" s="1" t="s">
        <v>157</v>
      </c>
    </row>
    <row r="13" s="1" customFormat="1" spans="1:20">
      <c r="A13" s="3">
        <v>16823704185</v>
      </c>
      <c r="B13" s="1" t="s">
        <v>144</v>
      </c>
      <c r="C13" s="1" t="s">
        <v>194</v>
      </c>
      <c r="D13" s="1" t="s">
        <v>195</v>
      </c>
      <c r="E13" s="1" t="s">
        <v>79</v>
      </c>
      <c r="F13" s="1" t="s">
        <v>144</v>
      </c>
      <c r="G13" s="1" t="s">
        <v>147</v>
      </c>
      <c r="H13" s="1" t="s">
        <v>148</v>
      </c>
      <c r="I13" s="1" t="s">
        <v>196</v>
      </c>
      <c r="J13" s="1" t="s">
        <v>150</v>
      </c>
      <c r="K13" s="1" t="s">
        <v>196</v>
      </c>
      <c r="L13" s="1" t="s">
        <v>196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197</v>
      </c>
      <c r="R13" s="1" t="s">
        <v>155</v>
      </c>
      <c r="S13" s="1" t="s">
        <v>156</v>
      </c>
      <c r="T13" s="1" t="s">
        <v>157</v>
      </c>
    </row>
    <row r="14" s="1" customFormat="1" spans="1:20">
      <c r="A14" s="3">
        <v>16823445153</v>
      </c>
      <c r="B14" s="1" t="s">
        <v>144</v>
      </c>
      <c r="C14" s="1" t="s">
        <v>198</v>
      </c>
      <c r="D14" s="1" t="s">
        <v>199</v>
      </c>
      <c r="E14" s="1" t="s">
        <v>77</v>
      </c>
      <c r="F14" s="1" t="s">
        <v>144</v>
      </c>
      <c r="G14" s="1" t="s">
        <v>147</v>
      </c>
      <c r="H14" s="1" t="s">
        <v>148</v>
      </c>
      <c r="I14" s="1" t="s">
        <v>200</v>
      </c>
      <c r="J14" s="1" t="s">
        <v>150</v>
      </c>
      <c r="K14" s="1" t="s">
        <v>200</v>
      </c>
      <c r="L14" s="1" t="s">
        <v>200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201</v>
      </c>
      <c r="R14" s="1" t="s">
        <v>155</v>
      </c>
      <c r="S14" s="1" t="s">
        <v>156</v>
      </c>
      <c r="T14" s="1" t="s">
        <v>157</v>
      </c>
    </row>
    <row r="15" s="1" customFormat="1" spans="1:20">
      <c r="A15" s="3">
        <v>16822469472</v>
      </c>
      <c r="B15" s="1" t="s">
        <v>144</v>
      </c>
      <c r="C15" s="1" t="s">
        <v>202</v>
      </c>
      <c r="D15" s="1" t="s">
        <v>195</v>
      </c>
      <c r="E15" s="1" t="s">
        <v>71</v>
      </c>
      <c r="F15" s="1" t="s">
        <v>144</v>
      </c>
      <c r="G15" s="1" t="s">
        <v>147</v>
      </c>
      <c r="H15" s="1" t="s">
        <v>148</v>
      </c>
      <c r="I15" s="1" t="s">
        <v>196</v>
      </c>
      <c r="J15" s="1" t="s">
        <v>150</v>
      </c>
      <c r="K15" s="1" t="s">
        <v>196</v>
      </c>
      <c r="L15" s="1" t="s">
        <v>196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203</v>
      </c>
      <c r="R15" s="1" t="s">
        <v>155</v>
      </c>
      <c r="S15" s="1" t="s">
        <v>156</v>
      </c>
      <c r="T15" s="1" t="s">
        <v>157</v>
      </c>
    </row>
    <row r="16" s="1" customFormat="1" spans="1:20">
      <c r="A16" s="3">
        <v>16822306202</v>
      </c>
      <c r="B16" s="1" t="s">
        <v>144</v>
      </c>
      <c r="C16" s="1" t="s">
        <v>204</v>
      </c>
      <c r="D16" s="1" t="s">
        <v>205</v>
      </c>
      <c r="E16" s="1" t="s">
        <v>65</v>
      </c>
      <c r="F16" s="1" t="s">
        <v>144</v>
      </c>
      <c r="G16" s="1" t="s">
        <v>147</v>
      </c>
      <c r="H16" s="1" t="s">
        <v>148</v>
      </c>
      <c r="I16" s="1" t="s">
        <v>206</v>
      </c>
      <c r="J16" s="1" t="s">
        <v>150</v>
      </c>
      <c r="K16" s="1" t="s">
        <v>206</v>
      </c>
      <c r="L16" s="1" t="s">
        <v>206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207</v>
      </c>
      <c r="R16" s="1" t="s">
        <v>155</v>
      </c>
      <c r="S16" s="1" t="s">
        <v>156</v>
      </c>
      <c r="T16" s="1" t="s">
        <v>208</v>
      </c>
    </row>
    <row r="17" s="1" customFormat="1" spans="1:20">
      <c r="A17" s="3">
        <v>16822263570</v>
      </c>
      <c r="B17" s="1" t="s">
        <v>144</v>
      </c>
      <c r="C17" s="1" t="s">
        <v>209</v>
      </c>
      <c r="D17" s="1" t="s">
        <v>210</v>
      </c>
      <c r="E17" s="1" t="s">
        <v>62</v>
      </c>
      <c r="F17" s="1" t="s">
        <v>144</v>
      </c>
      <c r="G17" s="1" t="s">
        <v>147</v>
      </c>
      <c r="H17" s="1" t="s">
        <v>148</v>
      </c>
      <c r="I17" s="1" t="s">
        <v>211</v>
      </c>
      <c r="J17" s="1" t="s">
        <v>150</v>
      </c>
      <c r="K17" s="1" t="s">
        <v>211</v>
      </c>
      <c r="L17" s="1" t="s">
        <v>211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212</v>
      </c>
      <c r="R17" s="1" t="s">
        <v>155</v>
      </c>
      <c r="S17" s="1" t="s">
        <v>156</v>
      </c>
      <c r="T17" s="1" t="s">
        <v>157</v>
      </c>
    </row>
    <row r="18" s="1" customFormat="1" spans="1:20">
      <c r="A18" s="3">
        <v>16818695366</v>
      </c>
      <c r="B18" s="1" t="s">
        <v>213</v>
      </c>
      <c r="C18" s="1" t="s">
        <v>214</v>
      </c>
      <c r="D18" s="1" t="s">
        <v>215</v>
      </c>
      <c r="E18" s="1" t="s">
        <v>59</v>
      </c>
      <c r="F18" s="1" t="s">
        <v>144</v>
      </c>
      <c r="G18" s="1" t="s">
        <v>147</v>
      </c>
      <c r="H18" s="1" t="s">
        <v>148</v>
      </c>
      <c r="I18" s="1" t="s">
        <v>216</v>
      </c>
      <c r="J18" s="1" t="s">
        <v>150</v>
      </c>
      <c r="K18" s="1" t="s">
        <v>216</v>
      </c>
      <c r="L18" s="1" t="s">
        <v>216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217</v>
      </c>
      <c r="R18" s="1" t="s">
        <v>155</v>
      </c>
      <c r="S18" s="1" t="s">
        <v>156</v>
      </c>
      <c r="T18" s="1" t="s">
        <v>157</v>
      </c>
    </row>
    <row r="19" s="1" customFormat="1" spans="1:20">
      <c r="A19" s="3">
        <v>16818457887</v>
      </c>
      <c r="B19" s="1" t="s">
        <v>213</v>
      </c>
      <c r="C19" s="1" t="s">
        <v>218</v>
      </c>
      <c r="D19" s="1" t="s">
        <v>215</v>
      </c>
      <c r="E19" s="1" t="s">
        <v>57</v>
      </c>
      <c r="F19" s="1" t="s">
        <v>144</v>
      </c>
      <c r="G19" s="1" t="s">
        <v>147</v>
      </c>
      <c r="H19" s="1" t="s">
        <v>148</v>
      </c>
      <c r="I19" s="1" t="s">
        <v>219</v>
      </c>
      <c r="J19" s="1" t="s">
        <v>150</v>
      </c>
      <c r="K19" s="1" t="s">
        <v>219</v>
      </c>
      <c r="L19" s="1" t="s">
        <v>219</v>
      </c>
      <c r="M19" s="1" t="s">
        <v>151</v>
      </c>
      <c r="N19" s="1" t="s">
        <v>151</v>
      </c>
      <c r="O19" s="1" t="s">
        <v>152</v>
      </c>
      <c r="P19" s="1" t="s">
        <v>153</v>
      </c>
      <c r="Q19" s="1" t="s">
        <v>220</v>
      </c>
      <c r="R19" s="1" t="s">
        <v>155</v>
      </c>
      <c r="S19" s="1" t="s">
        <v>156</v>
      </c>
      <c r="T19" s="1" t="s">
        <v>157</v>
      </c>
    </row>
    <row r="20" s="1" customFormat="1" spans="1:20">
      <c r="A20" s="3">
        <v>16818308030</v>
      </c>
      <c r="B20" s="1" t="s">
        <v>213</v>
      </c>
      <c r="C20" s="1" t="s">
        <v>221</v>
      </c>
      <c r="D20" s="1" t="s">
        <v>174</v>
      </c>
      <c r="E20" s="1" t="s">
        <v>55</v>
      </c>
      <c r="F20" s="1" t="s">
        <v>144</v>
      </c>
      <c r="G20" s="1" t="s">
        <v>147</v>
      </c>
      <c r="H20" s="1" t="s">
        <v>148</v>
      </c>
      <c r="I20" s="1" t="s">
        <v>222</v>
      </c>
      <c r="J20" s="1" t="s">
        <v>150</v>
      </c>
      <c r="K20" s="1" t="s">
        <v>222</v>
      </c>
      <c r="L20" s="1" t="s">
        <v>222</v>
      </c>
      <c r="M20" s="1" t="s">
        <v>151</v>
      </c>
      <c r="N20" s="1" t="s">
        <v>151</v>
      </c>
      <c r="O20" s="1" t="s">
        <v>152</v>
      </c>
      <c r="P20" s="1" t="s">
        <v>153</v>
      </c>
      <c r="Q20" s="1" t="s">
        <v>223</v>
      </c>
      <c r="R20" s="1" t="s">
        <v>155</v>
      </c>
      <c r="S20" s="1" t="s">
        <v>156</v>
      </c>
      <c r="T20" s="1" t="s">
        <v>157</v>
      </c>
    </row>
    <row r="21" s="1" customFormat="1" spans="1:20">
      <c r="A21" s="3">
        <v>16818243032</v>
      </c>
      <c r="B21" s="1" t="s">
        <v>213</v>
      </c>
      <c r="C21" s="1" t="s">
        <v>224</v>
      </c>
      <c r="D21" s="1" t="s">
        <v>225</v>
      </c>
      <c r="E21" s="1" t="s">
        <v>52</v>
      </c>
      <c r="F21" s="1" t="s">
        <v>144</v>
      </c>
      <c r="G21" s="1" t="s">
        <v>147</v>
      </c>
      <c r="H21" s="1" t="s">
        <v>148</v>
      </c>
      <c r="I21" s="1" t="s">
        <v>226</v>
      </c>
      <c r="J21" s="1" t="s">
        <v>150</v>
      </c>
      <c r="K21" s="1" t="s">
        <v>226</v>
      </c>
      <c r="L21" s="1" t="s">
        <v>226</v>
      </c>
      <c r="M21" s="1" t="s">
        <v>151</v>
      </c>
      <c r="N21" s="1" t="s">
        <v>151</v>
      </c>
      <c r="O21" s="1" t="s">
        <v>152</v>
      </c>
      <c r="P21" s="1" t="s">
        <v>153</v>
      </c>
      <c r="Q21" s="1" t="s">
        <v>227</v>
      </c>
      <c r="R21" s="1" t="s">
        <v>155</v>
      </c>
      <c r="S21" s="1" t="s">
        <v>156</v>
      </c>
      <c r="T21" s="1" t="s">
        <v>185</v>
      </c>
    </row>
    <row r="22" s="1" customFormat="1" spans="1:20">
      <c r="A22" s="3">
        <v>16817565174</v>
      </c>
      <c r="B22" s="1" t="s">
        <v>213</v>
      </c>
      <c r="C22" s="1" t="s">
        <v>228</v>
      </c>
      <c r="D22" s="1" t="s">
        <v>229</v>
      </c>
      <c r="E22" s="1" t="s">
        <v>46</v>
      </c>
      <c r="F22" s="1" t="s">
        <v>144</v>
      </c>
      <c r="G22" s="1" t="s">
        <v>147</v>
      </c>
      <c r="H22" s="1" t="s">
        <v>148</v>
      </c>
      <c r="I22" s="1" t="s">
        <v>230</v>
      </c>
      <c r="J22" s="1" t="s">
        <v>150</v>
      </c>
      <c r="K22" s="1" t="s">
        <v>230</v>
      </c>
      <c r="L22" s="1" t="s">
        <v>230</v>
      </c>
      <c r="M22" s="1" t="s">
        <v>151</v>
      </c>
      <c r="N22" s="1" t="s">
        <v>151</v>
      </c>
      <c r="O22" s="1" t="s">
        <v>152</v>
      </c>
      <c r="P22" s="1" t="s">
        <v>153</v>
      </c>
      <c r="Q22" s="1" t="s">
        <v>231</v>
      </c>
      <c r="R22" s="1" t="s">
        <v>155</v>
      </c>
      <c r="S22" s="1" t="s">
        <v>156</v>
      </c>
      <c r="T22" s="1" t="s">
        <v>157</v>
      </c>
    </row>
    <row r="23" s="1" customFormat="1" spans="1:20">
      <c r="A23" s="3">
        <v>16815500089</v>
      </c>
      <c r="B23" s="1" t="s">
        <v>213</v>
      </c>
      <c r="C23" s="1" t="s">
        <v>232</v>
      </c>
      <c r="D23" s="1" t="s">
        <v>215</v>
      </c>
      <c r="E23" s="1" t="s">
        <v>39</v>
      </c>
      <c r="F23" s="1" t="s">
        <v>144</v>
      </c>
      <c r="G23" s="1" t="s">
        <v>147</v>
      </c>
      <c r="H23" s="1" t="s">
        <v>148</v>
      </c>
      <c r="I23" s="1" t="s">
        <v>216</v>
      </c>
      <c r="J23" s="1" t="s">
        <v>150</v>
      </c>
      <c r="K23" s="1" t="s">
        <v>216</v>
      </c>
      <c r="L23" s="1" t="s">
        <v>216</v>
      </c>
      <c r="M23" s="1" t="s">
        <v>151</v>
      </c>
      <c r="N23" s="1" t="s">
        <v>151</v>
      </c>
      <c r="O23" s="1" t="s">
        <v>152</v>
      </c>
      <c r="P23" s="1" t="s">
        <v>153</v>
      </c>
      <c r="Q23" s="1" t="s">
        <v>233</v>
      </c>
      <c r="R23" s="1" t="s">
        <v>155</v>
      </c>
      <c r="S23" s="1" t="s">
        <v>156</v>
      </c>
      <c r="T23" s="1" t="s">
        <v>157</v>
      </c>
    </row>
    <row r="24" s="1" customFormat="1" spans="1:20">
      <c r="A24" s="3">
        <v>16813800867</v>
      </c>
      <c r="B24" s="1" t="s">
        <v>234</v>
      </c>
      <c r="C24" s="1" t="s">
        <v>235</v>
      </c>
      <c r="D24" s="1" t="s">
        <v>236</v>
      </c>
      <c r="E24" s="1" t="s">
        <v>36</v>
      </c>
      <c r="F24" s="1" t="s">
        <v>144</v>
      </c>
      <c r="G24" s="1" t="s">
        <v>147</v>
      </c>
      <c r="H24" s="1" t="s">
        <v>148</v>
      </c>
      <c r="I24" s="1" t="s">
        <v>237</v>
      </c>
      <c r="J24" s="1" t="s">
        <v>150</v>
      </c>
      <c r="K24" s="1" t="s">
        <v>237</v>
      </c>
      <c r="L24" s="1" t="s">
        <v>237</v>
      </c>
      <c r="M24" s="1" t="s">
        <v>151</v>
      </c>
      <c r="N24" s="1" t="s">
        <v>151</v>
      </c>
      <c r="O24" s="1" t="s">
        <v>152</v>
      </c>
      <c r="P24" s="1" t="s">
        <v>153</v>
      </c>
      <c r="Q24" s="1" t="s">
        <v>238</v>
      </c>
      <c r="R24" s="1" t="s">
        <v>155</v>
      </c>
      <c r="S24" s="1" t="s">
        <v>156</v>
      </c>
      <c r="T24" s="1" t="s">
        <v>157</v>
      </c>
    </row>
    <row r="25" s="1" customFormat="1" spans="1:20">
      <c r="A25" s="3">
        <v>16779290162</v>
      </c>
      <c r="B25" s="1" t="s">
        <v>239</v>
      </c>
      <c r="C25" s="1" t="s">
        <v>240</v>
      </c>
      <c r="D25" s="1" t="s">
        <v>241</v>
      </c>
      <c r="E25" s="1" t="s">
        <v>30</v>
      </c>
      <c r="F25" s="1" t="s">
        <v>242</v>
      </c>
      <c r="G25" s="1" t="s">
        <v>147</v>
      </c>
      <c r="H25" s="1" t="s">
        <v>148</v>
      </c>
      <c r="I25" s="1" t="s">
        <v>243</v>
      </c>
      <c r="J25" s="1" t="s">
        <v>150</v>
      </c>
      <c r="K25" s="1" t="s">
        <v>243</v>
      </c>
      <c r="L25" s="1" t="s">
        <v>244</v>
      </c>
      <c r="M25" s="1" t="s">
        <v>245</v>
      </c>
      <c r="N25" s="1" t="s">
        <v>245</v>
      </c>
      <c r="O25" s="1" t="s">
        <v>152</v>
      </c>
      <c r="P25" s="1" t="s">
        <v>153</v>
      </c>
      <c r="Q25" s="1" t="s">
        <v>246</v>
      </c>
      <c r="R25" s="1" t="s">
        <v>155</v>
      </c>
      <c r="S25" s="1" t="s">
        <v>156</v>
      </c>
      <c r="T25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2021-11-23T02:02:18Z</dcterms:created>
  <dcterms:modified xsi:type="dcterms:W3CDTF">2021-11-23T02:29:49Z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F85A0738E33B44AEA52F4D02C4F589E3</vt:lpwstr>
  </property>
  <property fmtid="{D5CDD505-2E9C-101B-9397-08002B2CF9AE}" pid="3" name="KSOProductBuildVer">
    <vt:lpwstr>2052-11.1.0.11045</vt:lpwstr>
  </property>
</Properties>
</file>