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<sst xmlns="http://schemas.openxmlformats.org/spreadsheetml/2006/main" count="138" uniqueCount="89">
  <si>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</si>
  <si>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</si>
  <si>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</si>
  <si>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</si>
  <si>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</si>
  <si>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</si>
  <si>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</si>
  <si>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</si>
  <si>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</si>
  <si>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</si>
  <si>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</si>
  <si>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</si>
  <si>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</si>
  <si>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</si>
  <si>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</si>
  <si>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</si>
  <si>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</si>
  <si>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</si>
  <si>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</si>
  <si>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</si>
  <si>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</si>
  <si>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</si>
  <si>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</si>
  <si>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</si>
  <si>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</si>
  <si>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</si>
  <si>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</si>
  <si>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[香港]荃湾西如心酒店(Nina Hotel Tsuen Wan West)(1701575)</t>
  </si>
  <si>
    <t>高座海景客房&lt;双人入住&gt;&lt;内宾&gt;&lt;预付&gt;&lt;无早&gt;</t>
  </si>
  <si>
    <t>CNY</t>
  </si>
  <si>
    <t>BAO/xinhui</t>
  </si>
  <si>
    <t>CA363211124CNY</t>
  </si>
  <si>
    <t>未提现</t>
  </si>
  <si>
    <t>携程开票</t>
  </si>
  <si>
    <t>[舟山]舟山潮起阁海景公寓(80283369)</t>
  </si>
  <si>
    <t>海景标准间&lt;无早&gt;</t>
  </si>
  <si>
    <t>王帅</t>
  </si>
  <si>
    <t>[重庆]7天连锁酒店(开县开州大道中心店)(69319761)</t>
  </si>
  <si>
    <t>自主双床房&lt;双人入住&gt;&lt;内宾&gt;&lt;预付&gt;&lt;无早&gt;</t>
  </si>
  <si>
    <t>孙伟</t>
  </si>
  <si>
    <t>，</t>
  </si>
  <si>
    <t>A211124093505481</t>
  </si>
  <si>
    <t>A211124093548481</t>
  </si>
  <si>
    <t>CNY / HKD 当前参考汇率: 1.219243724</t>
  </si>
  <si>
    <t>总计： 3055.9 CNY/
3725.89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</si>
  <si>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</si>
  <si>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</si>
  <si>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</si>
  <si>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</si>
  <si>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</si>
  <si>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</si>
  <si>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</si>
  <si>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</si>
  <si>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</si>
  <si>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</si>
  <si>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</si>
  <si>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</si>
  <si>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</si>
  <si>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</si>
  <si>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</si>
  <si>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</si>
  <si>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</si>
  <si>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2021-11-02</t>
  </si>
  <si>
    <t>2287745</t>
  </si>
  <si>
    <t>荃湾西如心酒店</t>
  </si>
  <si>
    <t>BAO xinhui</t>
  </si>
  <si>
    <t>2021-11-04</t>
  </si>
  <si>
    <t>2021-11-09</t>
  </si>
  <si>
    <t>退房日周结</t>
  </si>
  <si>
    <t>2656.16</t>
  </si>
  <si>
    <t>RMB</t>
  </si>
  <si>
    <t>0</t>
  </si>
  <si>
    <t>0.00</t>
  </si>
  <si>
    <t>携程国内直连(DD)</t>
  </si>
  <si>
    <t>2021-11-02 12:40:46</t>
  </si>
  <si>
    <t>否</t>
  </si>
  <si>
    <t>汇智国际旅游发展有限公司</t>
  </si>
  <si>
    <t>直连</t>
  </si>
  <si>
    <t>2021-11-06</t>
  </si>
  <si>
    <t>2291777</t>
  </si>
  <si>
    <t>舟山潮起阁海景公寓</t>
  </si>
  <si>
    <t>2021-11-07</t>
  </si>
  <si>
    <t>220.00</t>
  </si>
  <si>
    <t>2021-11-06 23:35:11</t>
  </si>
  <si>
    <t>直采</t>
  </si>
  <si>
    <t>2291919</t>
  </si>
  <si>
    <t>7天连锁酒店(开县开州大道中心店)</t>
  </si>
  <si>
    <t>179.74</t>
  </si>
  <si>
    <t>2021-11-07 09:03:36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</si>
</sst>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8" fillId="19" borderId="1" applyNumberFormat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16725926476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44504</v>
      </c>
      <c r="G2" s="5">
        <v>44509</v>
      </c>
      <c r="H2" s="4">
        <v>1</v>
      </c>
      <c r="I2" s="4">
        <v>5</v>
      </c>
      <c r="J2" s="4">
        <v>5</v>
      </c>
      <c r="K2" s="4" t="s">
        <v>29</v>
      </c>
      <c r="L2" s="4">
        <v>2656.16</v>
      </c>
      <c r="M2" s="4">
        <v>2656.16</v>
      </c>
      <c r="N2" s="4" t="s">
        <v>30</v>
      </c>
      <c r="O2" s="4" t="s">
        <v>31</v>
      </c>
      <c r="P2" s="4" t="s">
        <v>32</v>
      </c>
      <c r="Q2" s="4">
        <v>0</v>
      </c>
      <c r="R2" s="6">
        <v>44502</v>
      </c>
      <c r="S2" s="5">
        <v>44524</v>
      </c>
      <c r="T2" s="4" t="s">
        <v>33</v>
      </c>
      <c r="U2" s="4">
        <v>2656.16</v>
      </c>
      <c r="V2" s="4">
        <v>0</v>
      </c>
      <c r="W2" s="4">
        <v>0</v>
      </c>
      <c r="X2" s="4">
        <v>2287745</v>
      </c>
      <c r="Y2" s="4">
        <v>4096377</v>
      </c>
    </row>
    <row r="3" s="4" customFormat="1" spans="1:24">
      <c r="A3" s="4">
        <v>16750521711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44507</v>
      </c>
      <c r="G3" s="5">
        <v>44509</v>
      </c>
      <c r="H3" s="4">
        <v>1</v>
      </c>
      <c r="I3" s="4">
        <v>2</v>
      </c>
      <c r="J3" s="4">
        <v>2</v>
      </c>
      <c r="K3" s="4" t="s">
        <v>29</v>
      </c>
      <c r="L3" s="4">
        <v>220</v>
      </c>
      <c r="M3" s="4">
        <v>220</v>
      </c>
      <c r="N3" s="4" t="s">
        <v>36</v>
      </c>
      <c r="O3" s="4" t="s">
        <v>31</v>
      </c>
      <c r="P3" s="4" t="s">
        <v>32</v>
      </c>
      <c r="Q3" s="4">
        <v>0</v>
      </c>
      <c r="R3" s="6">
        <v>44506</v>
      </c>
      <c r="S3" s="5">
        <v>44524</v>
      </c>
      <c r="T3" s="4" t="s">
        <v>33</v>
      </c>
      <c r="U3" s="4">
        <v>220</v>
      </c>
      <c r="V3" s="4">
        <v>0</v>
      </c>
      <c r="W3" s="4">
        <v>0</v>
      </c>
      <c r="X3" s="4">
        <v>2291777</v>
      </c>
    </row>
    <row r="4" s="4" customFormat="1" spans="1:23">
      <c r="A4" s="4">
        <v>16751046626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44507</v>
      </c>
      <c r="G4" s="5">
        <v>44509</v>
      </c>
      <c r="H4" s="4">
        <v>1</v>
      </c>
      <c r="I4" s="4">
        <v>2</v>
      </c>
      <c r="J4" s="4">
        <v>2</v>
      </c>
      <c r="K4" s="4" t="s">
        <v>29</v>
      </c>
      <c r="L4" s="4">
        <v>179.74</v>
      </c>
      <c r="M4" s="4">
        <v>179.74</v>
      </c>
      <c r="N4" s="4" t="s">
        <v>39</v>
      </c>
      <c r="O4" s="4" t="s">
        <v>31</v>
      </c>
      <c r="P4" s="4" t="s">
        <v>32</v>
      </c>
      <c r="Q4" s="4">
        <v>0</v>
      </c>
      <c r="R4" s="6">
        <v>44507</v>
      </c>
      <c r="S4" s="5">
        <v>44524</v>
      </c>
      <c r="T4" s="4" t="s">
        <v>33</v>
      </c>
      <c r="U4" s="4">
        <v>179.74</v>
      </c>
      <c r="V4" s="4">
        <v>0</v>
      </c>
      <c r="W4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0" sqref="A10:E13"/>
    </sheetView>
  </sheetViews>
  <sheetFormatPr defaultColWidth="9" defaultRowHeight="13.5"/>
  <cols>
    <col min="1" max="1" width="14.2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</v>
      </c>
    </row>
    <row r="2" s="4" customFormat="1" spans="1:9">
      <c r="A2" s="4">
        <v>16725926476</v>
      </c>
      <c r="B2" s="5">
        <v>44504</v>
      </c>
      <c r="C2" s="5">
        <v>44509</v>
      </c>
      <c r="D2" s="4">
        <v>2656.16</v>
      </c>
      <c r="E2" s="4" t="str">
        <f>VLOOKUP(A2,HOP!A:L,12,0)</f>
        <v>2656.16</v>
      </c>
      <c r="F2" s="4" t="str">
        <f>VLOOKUP(A2,HOP!A:C,3,0)</f>
        <v>2287745</v>
      </c>
      <c r="G2" s="4">
        <f>D2-E2</f>
        <v>0</v>
      </c>
      <c r="H2" s="4" t="str">
        <f>$H$1&amp;F2</f>
        <v>，2287745</v>
      </c>
      <c r="I2" s="4" t="str">
        <f>VLOOKUP(A2,HOP!A:T,20,0)</f>
        <v>直连</v>
      </c>
    </row>
    <row r="3" s="4" customFormat="1" spans="1:9">
      <c r="A3" s="4">
        <v>16750521711</v>
      </c>
      <c r="B3" s="5">
        <v>44507</v>
      </c>
      <c r="C3" s="5">
        <v>44509</v>
      </c>
      <c r="D3" s="4">
        <v>220</v>
      </c>
      <c r="E3" s="4" t="str">
        <f>VLOOKUP(A3,HOP!A:L,12,0)</f>
        <v>220.00</v>
      </c>
      <c r="F3" s="4" t="str">
        <f>VLOOKUP(A3,HOP!A:C,3,0)</f>
        <v>2291777</v>
      </c>
      <c r="G3" s="4">
        <f>D3-E3</f>
        <v>0</v>
      </c>
      <c r="H3" s="4" t="str">
        <f>$H$1&amp;F3</f>
        <v>，2291777</v>
      </c>
      <c r="I3" s="4" t="str">
        <f>VLOOKUP(A3,HOP!A:T,20,0)</f>
        <v>直采</v>
      </c>
    </row>
    <row r="4" s="4" customFormat="1" spans="1:9">
      <c r="A4" s="4">
        <v>16751046626</v>
      </c>
      <c r="B4" s="5">
        <v>44507</v>
      </c>
      <c r="C4" s="5">
        <v>44509</v>
      </c>
      <c r="D4" s="4">
        <v>179.74</v>
      </c>
      <c r="E4" s="4" t="str">
        <f>VLOOKUP(A4,HOP!A:L,12,0)</f>
        <v>179.74</v>
      </c>
      <c r="F4" s="4" t="str">
        <f>VLOOKUP(A4,HOP!A:C,3,0)</f>
        <v>2291919</v>
      </c>
      <c r="G4" s="4">
        <f>D4-E4</f>
        <v>0</v>
      </c>
      <c r="H4" s="4" t="str">
        <f>$H$1&amp;F4</f>
        <v>，2291919</v>
      </c>
      <c r="I4" s="4" t="str">
        <f>VLOOKUP(A4,HOP!A:T,20,0)</f>
        <v>直连</v>
      </c>
    </row>
    <row r="6" spans="4:4">
      <c r="D6" s="4">
        <f>SUM(D2:D5)</f>
        <v>3055.9</v>
      </c>
    </row>
    <row r="10" spans="1:5">
      <c r="A10" s="4" t="s">
        <v>41</v>
      </c>
      <c r="D10" s="4">
        <v>220</v>
      </c>
      <c r="E10" s="4">
        <v>268.23</v>
      </c>
    </row>
    <row r="11" spans="1:5">
      <c r="A11" s="4" t="s">
        <v>42</v>
      </c>
      <c r="D11" s="4">
        <v>2835.9</v>
      </c>
      <c r="E11" s="4">
        <v>3457.66</v>
      </c>
    </row>
    <row r="12" spans="1:5">
      <c r="A12" s="4" t="s">
        <v>43</v>
      </c>
      <c r="D12" s="4">
        <f>SUM(D10:D11)</f>
        <v>3055.9</v>
      </c>
      <c r="E12" s="4">
        <f>SUM(E10:E11)</f>
        <v>3725.89</v>
      </c>
    </row>
    <row r="13" spans="1:1">
      <c r="A13" s="4" t="s">
        <v>44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0">
      <c r="A1" s="2" t="s">
        <v>45</v>
      </c>
      <c r="B1" s="2" t="s">
        <v>46</v>
      </c>
      <c r="C1" s="2" t="s">
        <v>47</v>
      </c>
      <c r="D1" s="2" t="s">
        <v>48</v>
      </c>
      <c r="E1" s="2" t="s">
        <v>13</v>
      </c>
      <c r="F1" s="2" t="s">
        <v>5</v>
      </c>
      <c r="G1" s="2" t="s">
        <v>6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59</v>
      </c>
      <c r="S1" s="2" t="s">
        <v>60</v>
      </c>
      <c r="T1" s="2" t="s">
        <v>61</v>
      </c>
    </row>
    <row r="2" s="1" customFormat="1" spans="1:20">
      <c r="A2" s="3">
        <v>16725926476</v>
      </c>
      <c r="B2" s="1" t="s">
        <v>62</v>
      </c>
      <c r="C2" s="1" t="s">
        <v>63</v>
      </c>
      <c r="D2" s="1" t="s">
        <v>64</v>
      </c>
      <c r="E2" s="1" t="s">
        <v>65</v>
      </c>
      <c r="F2" s="1" t="s">
        <v>66</v>
      </c>
      <c r="G2" s="1" t="s">
        <v>67</v>
      </c>
      <c r="H2" s="1" t="s">
        <v>68</v>
      </c>
      <c r="I2" s="1" t="s">
        <v>69</v>
      </c>
      <c r="J2" s="1" t="s">
        <v>70</v>
      </c>
      <c r="K2" s="1" t="s">
        <v>69</v>
      </c>
      <c r="L2" s="1" t="s">
        <v>69</v>
      </c>
      <c r="M2" s="1" t="s">
        <v>71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</row>
    <row r="3" s="1" customFormat="1" spans="1:20">
      <c r="A3" s="3">
        <v>16750521711</v>
      </c>
      <c r="B3" s="1" t="s">
        <v>78</v>
      </c>
      <c r="C3" s="1" t="s">
        <v>79</v>
      </c>
      <c r="D3" s="1" t="s">
        <v>80</v>
      </c>
      <c r="E3" s="1" t="s">
        <v>36</v>
      </c>
      <c r="F3" s="1" t="s">
        <v>81</v>
      </c>
      <c r="G3" s="1" t="s">
        <v>67</v>
      </c>
      <c r="H3" s="1" t="s">
        <v>68</v>
      </c>
      <c r="I3" s="1" t="s">
        <v>82</v>
      </c>
      <c r="J3" s="1" t="s">
        <v>70</v>
      </c>
      <c r="K3" s="1" t="s">
        <v>82</v>
      </c>
      <c r="L3" s="1" t="s">
        <v>82</v>
      </c>
      <c r="M3" s="1" t="s">
        <v>71</v>
      </c>
      <c r="N3" s="1" t="s">
        <v>71</v>
      </c>
      <c r="O3" s="1" t="s">
        <v>72</v>
      </c>
      <c r="P3" s="1" t="s">
        <v>73</v>
      </c>
      <c r="Q3" s="1" t="s">
        <v>83</v>
      </c>
      <c r="R3" s="1" t="s">
        <v>75</v>
      </c>
      <c r="S3" s="1" t="s">
        <v>76</v>
      </c>
      <c r="T3" s="1" t="s">
        <v>84</v>
      </c>
    </row>
    <row r="4" s="1" customFormat="1" spans="1:20">
      <c r="A4" s="3">
        <v>16751046626</v>
      </c>
      <c r="B4" s="1" t="s">
        <v>81</v>
      </c>
      <c r="C4" s="1" t="s">
        <v>85</v>
      </c>
      <c r="D4" s="1" t="s">
        <v>86</v>
      </c>
      <c r="E4" s="1" t="s">
        <v>39</v>
      </c>
      <c r="F4" s="1" t="s">
        <v>81</v>
      </c>
      <c r="G4" s="1" t="s">
        <v>67</v>
      </c>
      <c r="H4" s="1" t="s">
        <v>68</v>
      </c>
      <c r="I4" s="1" t="s">
        <v>87</v>
      </c>
      <c r="J4" s="1" t="s">
        <v>70</v>
      </c>
      <c r="K4" s="1" t="s">
        <v>87</v>
      </c>
      <c r="L4" s="1" t="s">
        <v>87</v>
      </c>
      <c r="M4" s="1" t="s">
        <v>71</v>
      </c>
      <c r="N4" s="1" t="s">
        <v>71</v>
      </c>
      <c r="O4" s="1" t="s">
        <v>72</v>
      </c>
      <c r="P4" s="1" t="s">
        <v>73</v>
      </c>
      <c r="Q4" s="1" t="s">
        <v>88</v>
      </c>
      <c r="R4" s="1" t="s">
        <v>75</v>
      </c>
      <c r="S4" s="1" t="s">
        <v>76</v>
      </c>
      <c r="T4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2021-11-24T01:16:43Z</dcterms:created>
  <dcterms:modified xsi:type="dcterms:W3CDTF">2021-11-24T01:37:25Z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D27B30BD12A64B7C8EEAE6CA11E131E0</vt:lpwstr>
  </property>
  <property fmtid="{D5CDD505-2E9C-101B-9397-08002B2CF9AE}" pid="3" name="KSOProductBuildVer">
    <vt:lpwstr>2052-11.1.0.11045</vt:lpwstr>
  </property>
</Properties>
</file>