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<sst xmlns="http://schemas.openxmlformats.org/spreadsheetml/2006/main" count="757" uniqueCount="217">
  <si>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</si>
  <si>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</si>
  <si>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</si>
  <si>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</si>
  <si>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</si>
  <si>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</si>
  <si>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</si>
  <si>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</si>
  <si>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</si>
  <si>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</si>
  <si>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</si>
  <si>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</si>
  <si>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</si>
  <si>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</si>
  <si>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</si>
  <si>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</si>
  <si>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</si>
  <si>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</si>
  <si>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</si>
  <si>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</si>
  <si>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</si>
  <si>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</si>
  <si>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</si>
  <si>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</si>
  <si>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</si>
  <si>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</si>
  <si>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</si>
  <si>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[梅州]梅州英思廷酒店(80612726)</t>
  </si>
  <si>
    <t>廷逸大床房&lt;内宾&gt;&lt;无早&gt;</t>
  </si>
  <si>
    <t>CNY</t>
  </si>
  <si>
    <t>谢东皓</t>
  </si>
  <si>
    <t>CA11323211124CNY</t>
  </si>
  <si>
    <t>未提现</t>
  </si>
  <si>
    <t>携程开票</t>
  </si>
  <si>
    <t>廷悦大床房&lt;内宾&gt;&lt;无早&gt;</t>
  </si>
  <si>
    <t>赖剑君</t>
  </si>
  <si>
    <t>廷悦双床房&lt;内宾&gt;&lt;无早&gt;</t>
  </si>
  <si>
    <t>彭樱娜</t>
  </si>
  <si>
    <t>[上海]上海唐镇智选假日酒店(68572125)</t>
  </si>
  <si>
    <t>高级网红直播房&lt;双人入住&gt;&lt;内宾&gt;&lt;预付&gt;&lt;无早&gt;</t>
  </si>
  <si>
    <t>苟波</t>
  </si>
  <si>
    <t>取消</t>
  </si>
  <si>
    <t>[宁波]丽呈睿轩宁波天一广场火车站酒店(78981496)</t>
  </si>
  <si>
    <t>清新高级大床房&lt;双人入住&gt;&lt;内宾&gt;&lt;预付&gt;&lt;双早&gt;</t>
  </si>
  <si>
    <t>陈鑫</t>
  </si>
  <si>
    <t>[贵阳]贵阳溪山里酒店(80624984)</t>
  </si>
  <si>
    <t>豪华大床房&lt;双人入住&gt;&lt;中宾&gt;&lt;双早&gt;</t>
  </si>
  <si>
    <t>陈文波,庄淑娟</t>
  </si>
  <si>
    <t>[重庆]布丁酒店(重庆南坪万达店)(73284238)</t>
  </si>
  <si>
    <t>大床房C&lt;双人入住&gt;&lt;内宾&gt;&lt;预付&gt;&lt;无早&gt;</t>
  </si>
  <si>
    <t>吴陈红</t>
  </si>
  <si>
    <t>[安顺]安顺豪生温泉度假酒店(80625373)</t>
  </si>
  <si>
    <t>轻奢大床房&lt;双人入住&gt;&lt;中宾&gt;&lt;日历房套餐高价值&gt;&lt;双早&gt;&lt;新酒店礼盒&gt;</t>
  </si>
  <si>
    <t>王媛</t>
  </si>
  <si>
    <t>[宁波]宁波鄞州万达广场天唯艺术丽呈酒店(78981506)</t>
  </si>
  <si>
    <t>天唯舒适大床房&lt;双人入住&gt;&lt;内宾&gt;&lt;预付&gt;&lt;无早&gt;</t>
  </si>
  <si>
    <t>许豪杰</t>
  </si>
  <si>
    <t>[武汉]锦江之星(武汉光谷金融港工程大学店)(73267480)</t>
  </si>
  <si>
    <t>商务房A&lt;双人入住&gt;&lt;内宾&gt;&lt;预付&gt;&lt;无早&gt;</t>
  </si>
  <si>
    <t>吴嘉仪</t>
  </si>
  <si>
    <t>[景德镇]格林豪泰快捷酒店(景德镇曙光路古玩市场店)(75057027)</t>
  </si>
  <si>
    <t>大床房&lt;双人入住&gt;&lt;内宾&gt;&lt;预付&gt;&lt;无早&gt;</t>
  </si>
  <si>
    <t>魏元</t>
  </si>
  <si>
    <t>[吴川]吴川鼎龙湾海洋主题公寓(71988433)</t>
  </si>
  <si>
    <t>180度全海景大床房&lt;双人入住&gt;&lt;内宾&gt;&lt;预付&gt;&lt;双早&gt;</t>
  </si>
  <si>
    <t>袁增超</t>
  </si>
  <si>
    <t>[东莞]麗枫酒店(东莞松山湖华为店)(73285277)</t>
  </si>
  <si>
    <t>豪华双床房&lt;双人入住&gt;&lt;内宾&gt;&lt;预付&gt;&lt;无早&gt;</t>
  </si>
  <si>
    <t>赵聪茹</t>
  </si>
  <si>
    <t>陈伟佳</t>
  </si>
  <si>
    <t>[蚌埠]锦江之星(蚌埠高铁站胜利路店)(73271862)</t>
  </si>
  <si>
    <t>标准大床房&lt;双人入住&gt;&lt;内宾&gt;&lt;预付&gt;&lt;无早&gt;</t>
  </si>
  <si>
    <t>管辉</t>
  </si>
  <si>
    <t>李浩洋,王多龙</t>
  </si>
  <si>
    <t>余建华</t>
  </si>
  <si>
    <t>周道彩</t>
  </si>
  <si>
    <t>[南昌]7天酒店(望城新区店)(70885229)</t>
  </si>
  <si>
    <t>高级双床房&lt;双人入住&gt;&lt;内宾&gt;&lt;预付&gt;&lt;无早&gt;</t>
  </si>
  <si>
    <t>程程</t>
  </si>
  <si>
    <t>豪庭大床房&lt;双人入住&gt;&lt;中宾&gt;&lt;日历房套餐高价值&gt;&lt;双早&gt;&lt;新酒店礼盒&gt;</t>
  </si>
  <si>
    <t>徐鼎盛</t>
  </si>
  <si>
    <t>[天津]希岸·轻雅酒店(天津宁河贸易开发区店)(71584188)</t>
  </si>
  <si>
    <t>希岸豪华大床房&lt;双人入住&gt;&lt;内宾&gt;&lt;预付&gt;&lt;无早&gt;</t>
  </si>
  <si>
    <t>余乐</t>
  </si>
  <si>
    <t>行政大床房&lt;双人入住&gt;&lt;中宾&gt;&lt;日历房套餐高价值&gt;&lt;双早&gt;&lt;新酒店礼盒&gt;</t>
  </si>
  <si>
    <t>萧国辉</t>
  </si>
  <si>
    <t>姚文英</t>
  </si>
  <si>
    <t>[天津]丽呈睿轩天津鼓楼大悦城酒店(79026054)</t>
  </si>
  <si>
    <t>郝雅坤</t>
  </si>
  <si>
    <t>高级精致房&lt;双人入住&gt;&lt;中宾&gt;&lt;双早&gt;</t>
  </si>
  <si>
    <t>刘军</t>
  </si>
  <si>
    <t>[无锡]无锡翠竹苑丽呈酒店(79026334)</t>
  </si>
  <si>
    <t>周安兵</t>
  </si>
  <si>
    <t>彭云</t>
  </si>
  <si>
    <t>[广州]维也纳3好酒店(广州琶洲会展车陂地铁站店)(78981548)</t>
  </si>
  <si>
    <t>棋牌套房&lt;双人入住&gt;&lt;内宾&gt;&lt;预付&gt;&lt;无早&gt;</t>
  </si>
  <si>
    <t>吴潮钦</t>
  </si>
  <si>
    <t>[东莞]东莞中汇文华酒店(65858441)</t>
  </si>
  <si>
    <t>标准单人房&lt;双人入住&gt;&lt;内宾&gt;&lt;预付&gt;&lt;无早&gt;</t>
  </si>
  <si>
    <t>张炳兴</t>
  </si>
  <si>
    <t>，</t>
  </si>
  <si>
    <t>202111192000350021</t>
  </si>
  <si>
    <t>202111201438480022</t>
  </si>
  <si>
    <t>录错渠道 携程汇登国内</t>
  </si>
  <si>
    <t>202111201749040021</t>
  </si>
  <si>
    <t>202111201816020021</t>
  </si>
  <si>
    <t>A211124095623481</t>
  </si>
  <si>
    <t>A211124095700481</t>
  </si>
  <si>
    <t>i211124095351 房集：1172.45元</t>
  </si>
  <si>
    <t>i211124095448 房集：373.15元，录错渠道到汇登国内</t>
  </si>
  <si>
    <t>CNY / HKD 当前参考汇率: 1.219243724</t>
  </si>
  <si>
    <t>总计： 6189.8 CNY/
7546.87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</si>
  <si>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</si>
  <si>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</si>
  <si>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</si>
  <si>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</si>
  <si>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</si>
  <si>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</si>
  <si>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</si>
  <si>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</si>
  <si>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</si>
  <si>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</si>
  <si>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</si>
  <si>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</si>
  <si>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</si>
  <si>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</si>
  <si>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</si>
  <si>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</si>
  <si>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</si>
  <si>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2021-11-13</t>
  </si>
  <si>
    <t>2298724</t>
  </si>
  <si>
    <t>梅州英思廷酒店</t>
  </si>
  <si>
    <t>2021-11-20</t>
  </si>
  <si>
    <t>2021-11-21</t>
  </si>
  <si>
    <t>退房日月结</t>
  </si>
  <si>
    <t>243.15</t>
  </si>
  <si>
    <t>RMB</t>
  </si>
  <si>
    <t>0</t>
  </si>
  <si>
    <t>0.00</t>
  </si>
  <si>
    <t>携程汇智国内直连</t>
  </si>
  <si>
    <t>2021-11-13 14:59:12</t>
  </si>
  <si>
    <t>否</t>
  </si>
  <si>
    <t>汇智国际旅游发展有限公司</t>
  </si>
  <si>
    <t>直采</t>
  </si>
  <si>
    <t>2021-11-16</t>
  </si>
  <si>
    <t>2300294</t>
  </si>
  <si>
    <t>213.13</t>
  </si>
  <si>
    <t>2021-11-16 11:24:52</t>
  </si>
  <si>
    <t>2021-11-17</t>
  </si>
  <si>
    <t>2302154</t>
  </si>
  <si>
    <t>2021-11-19</t>
  </si>
  <si>
    <t>426.26</t>
  </si>
  <si>
    <t>2021-11-17 22:05:42</t>
  </si>
  <si>
    <t>2021-11-18</t>
  </si>
  <si>
    <t>2303295</t>
  </si>
  <si>
    <t>海怡大酒店(宁波站店)</t>
  </si>
  <si>
    <t>259.33</t>
  </si>
  <si>
    <t>2021-11-18 22:14:17</t>
  </si>
  <si>
    <t>直连</t>
  </si>
  <si>
    <t>2304336</t>
  </si>
  <si>
    <t>布丁酒店（重庆南坪万达地铁站店）</t>
  </si>
  <si>
    <t>157.75</t>
  </si>
  <si>
    <t>2021-11-19 19:56:00</t>
  </si>
  <si>
    <t>2304792</t>
  </si>
  <si>
    <t>锦江之星(武汉光谷金融港工程大学店)</t>
  </si>
  <si>
    <t>221.33</t>
  </si>
  <si>
    <t>2021-11-20 09:36:41</t>
  </si>
  <si>
    <t>2304866</t>
  </si>
  <si>
    <t>格林豪泰快捷酒店（景德镇珠山曙光路古玩市场店）</t>
  </si>
  <si>
    <t>102.50</t>
  </si>
  <si>
    <t>2021-11-20 10:52:16</t>
  </si>
  <si>
    <t>2304947</t>
  </si>
  <si>
    <t>吴川鼎龙湾海洋主题公寓</t>
  </si>
  <si>
    <t>173.23</t>
  </si>
  <si>
    <t>2021-11-20 12:11:13</t>
  </si>
  <si>
    <t>2304999</t>
  </si>
  <si>
    <t>麗枫酒店(东莞松山湖华为店)</t>
  </si>
  <si>
    <t>227.23</t>
  </si>
  <si>
    <t>2021-11-20 13:07:31</t>
  </si>
  <si>
    <t>2305104</t>
  </si>
  <si>
    <t>锦江之星(蚌埠高铁站胜利路店)</t>
  </si>
  <si>
    <t>116.12</t>
  </si>
  <si>
    <t>2021-11-20 14:53:59</t>
  </si>
  <si>
    <t>2305142</t>
  </si>
  <si>
    <t>2021-11-20 15:48:16</t>
  </si>
  <si>
    <t>2305143</t>
  </si>
  <si>
    <t>2021-11-20 15:34:45</t>
  </si>
  <si>
    <t>2305154</t>
  </si>
  <si>
    <t>2021-11-20 15:45:20</t>
  </si>
  <si>
    <t>2305162</t>
  </si>
  <si>
    <t>7天连锁酒店（南昌西站华南城望城新区店）</t>
  </si>
  <si>
    <t>171.84</t>
  </si>
  <si>
    <t>2021-11-20 15:48:45</t>
  </si>
  <si>
    <t>2305291</t>
  </si>
  <si>
    <t>希岸·轻雅酒店(天津宁河贸易开发区店)</t>
  </si>
  <si>
    <t>259.07</t>
  </si>
  <si>
    <t>2021-11-20 17:47:36</t>
  </si>
  <si>
    <t>2305344</t>
  </si>
  <si>
    <t>2021-11-20 18:18:52</t>
  </si>
  <si>
    <t>2305371</t>
  </si>
  <si>
    <t>丽呈睿轩天津大悦城酒店</t>
  </si>
  <si>
    <t>190.65</t>
  </si>
  <si>
    <t>2021-11-20 18:38:24</t>
  </si>
  <si>
    <t>2305396</t>
  </si>
  <si>
    <t>贵阳溪山里酒店</t>
  </si>
  <si>
    <t>418.20</t>
  </si>
  <si>
    <t>2021-11-20 18:59:28</t>
  </si>
  <si>
    <t>2305453</t>
  </si>
  <si>
    <t>无锡翠竹苑丽呈酒店</t>
  </si>
  <si>
    <t>210.13</t>
  </si>
  <si>
    <t>2021-11-20 19:35:42</t>
  </si>
  <si>
    <t>2305463</t>
  </si>
  <si>
    <t>2021-11-20 19:39:58</t>
  </si>
  <si>
    <t>2305726</t>
  </si>
  <si>
    <t>东莞中汇文华酒店</t>
  </si>
  <si>
    <t>186.14</t>
  </si>
  <si>
    <t>2021-11-20 23:15:20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</si>
</sst>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16786635081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44520</v>
      </c>
      <c r="G2" s="5">
        <v>44521</v>
      </c>
      <c r="H2" s="4">
        <v>1</v>
      </c>
      <c r="I2" s="4">
        <v>1</v>
      </c>
      <c r="J2" s="4">
        <v>1</v>
      </c>
      <c r="K2" s="4" t="s">
        <v>29</v>
      </c>
      <c r="L2" s="4">
        <v>243.15</v>
      </c>
      <c r="M2" s="4">
        <v>243.15</v>
      </c>
      <c r="N2" s="4" t="s">
        <v>30</v>
      </c>
      <c r="O2" s="4" t="s">
        <v>31</v>
      </c>
      <c r="P2" s="4" t="s">
        <v>32</v>
      </c>
      <c r="Q2" s="4">
        <v>0</v>
      </c>
      <c r="R2" s="7">
        <v>44513</v>
      </c>
      <c r="S2" s="5">
        <v>44524</v>
      </c>
      <c r="T2" s="4" t="s">
        <v>33</v>
      </c>
      <c r="U2" s="4">
        <v>243.15</v>
      </c>
      <c r="V2" s="4">
        <v>0</v>
      </c>
      <c r="W2" s="4">
        <v>0</v>
      </c>
      <c r="X2" s="4">
        <v>2298724</v>
      </c>
    </row>
    <row r="3" s="4" customFormat="1" spans="1:24">
      <c r="A3" s="4">
        <v>16803052051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44520</v>
      </c>
      <c r="G3" s="5">
        <v>44521</v>
      </c>
      <c r="H3" s="4">
        <v>1</v>
      </c>
      <c r="I3" s="4">
        <v>1</v>
      </c>
      <c r="J3" s="4">
        <v>1</v>
      </c>
      <c r="K3" s="4" t="s">
        <v>29</v>
      </c>
      <c r="L3" s="4">
        <v>213.13</v>
      </c>
      <c r="M3" s="4">
        <v>213.13</v>
      </c>
      <c r="N3" s="4" t="s">
        <v>35</v>
      </c>
      <c r="O3" s="4" t="s">
        <v>31</v>
      </c>
      <c r="P3" s="4" t="s">
        <v>32</v>
      </c>
      <c r="Q3" s="4">
        <v>0</v>
      </c>
      <c r="R3" s="7">
        <v>44516</v>
      </c>
      <c r="S3" s="5">
        <v>44524</v>
      </c>
      <c r="T3" s="4" t="s">
        <v>33</v>
      </c>
      <c r="U3" s="4">
        <v>213.13</v>
      </c>
      <c r="V3" s="4">
        <v>0</v>
      </c>
      <c r="W3" s="4">
        <v>0</v>
      </c>
      <c r="X3" s="4">
        <v>2300294</v>
      </c>
    </row>
    <row r="4" s="4" customFormat="1" spans="1:24">
      <c r="A4" s="4">
        <v>16814534012</v>
      </c>
      <c r="B4" s="4" t="s">
        <v>25</v>
      </c>
      <c r="C4" s="4" t="s">
        <v>26</v>
      </c>
      <c r="D4" s="4" t="s">
        <v>27</v>
      </c>
      <c r="E4" s="4" t="s">
        <v>36</v>
      </c>
      <c r="F4" s="5">
        <v>44519</v>
      </c>
      <c r="G4" s="5">
        <v>44521</v>
      </c>
      <c r="H4" s="4">
        <v>1</v>
      </c>
      <c r="I4" s="4">
        <v>2</v>
      </c>
      <c r="J4" s="4">
        <v>2</v>
      </c>
      <c r="K4" s="4" t="s">
        <v>29</v>
      </c>
      <c r="L4" s="4">
        <v>426.26</v>
      </c>
      <c r="M4" s="4">
        <v>426.26</v>
      </c>
      <c r="N4" s="4" t="s">
        <v>37</v>
      </c>
      <c r="O4" s="4" t="s">
        <v>31</v>
      </c>
      <c r="P4" s="4" t="s">
        <v>32</v>
      </c>
      <c r="Q4" s="4">
        <v>0</v>
      </c>
      <c r="R4" s="7">
        <v>44517</v>
      </c>
      <c r="S4" s="5">
        <v>44524</v>
      </c>
      <c r="T4" s="4" t="s">
        <v>33</v>
      </c>
      <c r="U4" s="4">
        <v>426.26</v>
      </c>
      <c r="V4" s="4">
        <v>0</v>
      </c>
      <c r="W4" s="4">
        <v>0</v>
      </c>
      <c r="X4" s="4">
        <v>2302154</v>
      </c>
    </row>
    <row r="5" s="4" customFormat="1" spans="1:24">
      <c r="A5" s="4">
        <v>16818223861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44519</v>
      </c>
      <c r="G5" s="5">
        <v>44521</v>
      </c>
      <c r="H5" s="4">
        <v>1</v>
      </c>
      <c r="I5" s="4">
        <v>2</v>
      </c>
      <c r="J5" s="4">
        <v>2</v>
      </c>
      <c r="K5" s="4" t="s">
        <v>29</v>
      </c>
      <c r="L5" s="4">
        <v>1072.23</v>
      </c>
      <c r="M5" s="4">
        <v>1072.23</v>
      </c>
      <c r="N5" s="4" t="s">
        <v>40</v>
      </c>
      <c r="O5" s="4" t="s">
        <v>31</v>
      </c>
      <c r="P5" s="4" t="s">
        <v>32</v>
      </c>
      <c r="Q5" s="4">
        <v>0</v>
      </c>
      <c r="R5" s="7">
        <v>44518</v>
      </c>
      <c r="S5" s="5">
        <v>44524</v>
      </c>
      <c r="T5" s="4" t="s">
        <v>33</v>
      </c>
      <c r="U5" s="4">
        <v>1072.23</v>
      </c>
      <c r="V5" s="4">
        <v>0</v>
      </c>
      <c r="W5" s="4">
        <v>0</v>
      </c>
      <c r="X5" s="4">
        <v>2303190</v>
      </c>
    </row>
    <row r="6" s="4" customFormat="1" spans="1:24">
      <c r="A6" s="4">
        <v>16818223861</v>
      </c>
      <c r="B6" s="4" t="s">
        <v>25</v>
      </c>
      <c r="C6" s="4" t="s">
        <v>41</v>
      </c>
      <c r="D6" s="4" t="s">
        <v>38</v>
      </c>
      <c r="E6" s="4" t="s">
        <v>39</v>
      </c>
      <c r="F6" s="5">
        <v>44519</v>
      </c>
      <c r="G6" s="5">
        <v>44521</v>
      </c>
      <c r="H6" s="4">
        <v>1</v>
      </c>
      <c r="I6" s="4">
        <v>2</v>
      </c>
      <c r="J6" s="4">
        <v>2</v>
      </c>
      <c r="K6" s="4" t="s">
        <v>29</v>
      </c>
      <c r="L6" s="4">
        <v>-1072.23</v>
      </c>
      <c r="M6" s="4">
        <v>-1072.23</v>
      </c>
      <c r="N6" s="4" t="s">
        <v>40</v>
      </c>
      <c r="O6" s="4" t="s">
        <v>31</v>
      </c>
      <c r="P6" s="4" t="s">
        <v>32</v>
      </c>
      <c r="Q6" s="4">
        <v>0</v>
      </c>
      <c r="R6" s="7">
        <v>44518</v>
      </c>
      <c r="S6" s="5">
        <v>44524</v>
      </c>
      <c r="T6" s="4" t="s">
        <v>33</v>
      </c>
      <c r="U6" s="4">
        <v>-1072.23</v>
      </c>
      <c r="V6" s="4">
        <v>0</v>
      </c>
      <c r="W6" s="4">
        <v>0</v>
      </c>
      <c r="X6" s="4">
        <v>2303190</v>
      </c>
    </row>
    <row r="7" s="4" customFormat="1" spans="1:24">
      <c r="A7" s="4">
        <v>16818452324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44520</v>
      </c>
      <c r="G7" s="5">
        <v>44521</v>
      </c>
      <c r="H7" s="4">
        <v>1</v>
      </c>
      <c r="I7" s="4">
        <v>1</v>
      </c>
      <c r="J7" s="4">
        <v>1</v>
      </c>
      <c r="K7" s="4" t="s">
        <v>29</v>
      </c>
      <c r="L7" s="4">
        <v>259.33</v>
      </c>
      <c r="M7" s="4">
        <v>259.33</v>
      </c>
      <c r="N7" s="4" t="s">
        <v>44</v>
      </c>
      <c r="O7" s="4" t="s">
        <v>31</v>
      </c>
      <c r="P7" s="4" t="s">
        <v>32</v>
      </c>
      <c r="Q7" s="4">
        <v>0</v>
      </c>
      <c r="R7" s="7">
        <v>44518</v>
      </c>
      <c r="S7" s="5">
        <v>44524</v>
      </c>
      <c r="T7" s="4" t="s">
        <v>33</v>
      </c>
      <c r="U7" s="4">
        <v>259.33</v>
      </c>
      <c r="V7" s="4">
        <v>0</v>
      </c>
      <c r="W7" s="4">
        <v>0</v>
      </c>
      <c r="X7" s="4">
        <v>2303295</v>
      </c>
    </row>
    <row r="8" s="4" customFormat="1" spans="1:24">
      <c r="A8" s="4">
        <v>16821743476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44519</v>
      </c>
      <c r="G8" s="5">
        <v>44521</v>
      </c>
      <c r="H8" s="4">
        <v>2</v>
      </c>
      <c r="I8" s="4">
        <v>2</v>
      </c>
      <c r="J8" s="4">
        <v>4</v>
      </c>
      <c r="K8" s="4" t="s">
        <v>29</v>
      </c>
      <c r="L8" s="4">
        <v>2394.96</v>
      </c>
      <c r="M8" s="4">
        <v>2394.96</v>
      </c>
      <c r="N8" s="4" t="s">
        <v>47</v>
      </c>
      <c r="O8" s="4" t="s">
        <v>31</v>
      </c>
      <c r="P8" s="4" t="s">
        <v>32</v>
      </c>
      <c r="Q8" s="4">
        <v>0</v>
      </c>
      <c r="R8" s="7">
        <v>44519</v>
      </c>
      <c r="S8" s="5">
        <v>44524</v>
      </c>
      <c r="T8" s="4" t="s">
        <v>33</v>
      </c>
      <c r="U8" s="4">
        <v>2394.96</v>
      </c>
      <c r="V8" s="4">
        <v>0</v>
      </c>
      <c r="W8" s="4">
        <v>0</v>
      </c>
      <c r="X8" s="4">
        <v>2303479</v>
      </c>
    </row>
    <row r="9" s="4" customFormat="1" spans="1:24">
      <c r="A9" s="4">
        <v>16821743476</v>
      </c>
      <c r="B9" s="4" t="s">
        <v>25</v>
      </c>
      <c r="C9" s="4" t="s">
        <v>41</v>
      </c>
      <c r="D9" s="4" t="s">
        <v>45</v>
      </c>
      <c r="E9" s="4" t="s">
        <v>46</v>
      </c>
      <c r="F9" s="5">
        <v>44519</v>
      </c>
      <c r="G9" s="5">
        <v>44521</v>
      </c>
      <c r="H9" s="4">
        <v>2</v>
      </c>
      <c r="I9" s="4">
        <v>2</v>
      </c>
      <c r="J9" s="4">
        <v>4</v>
      </c>
      <c r="K9" s="4" t="s">
        <v>29</v>
      </c>
      <c r="L9" s="4">
        <v>-2394.96</v>
      </c>
      <c r="M9" s="4">
        <v>-2394.96</v>
      </c>
      <c r="N9" s="4" t="s">
        <v>47</v>
      </c>
      <c r="O9" s="4" t="s">
        <v>31</v>
      </c>
      <c r="P9" s="4" t="s">
        <v>32</v>
      </c>
      <c r="Q9" s="4">
        <v>0</v>
      </c>
      <c r="R9" s="7">
        <v>44519</v>
      </c>
      <c r="S9" s="5">
        <v>44524</v>
      </c>
      <c r="T9" s="4" t="s">
        <v>33</v>
      </c>
      <c r="U9" s="4">
        <v>-2394.96</v>
      </c>
      <c r="V9" s="4">
        <v>0</v>
      </c>
      <c r="W9" s="4">
        <v>0</v>
      </c>
      <c r="X9" s="4">
        <v>2303479</v>
      </c>
    </row>
    <row r="10" s="4" customFormat="1" spans="1:24">
      <c r="A10" s="4">
        <v>16824854489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44519</v>
      </c>
      <c r="G10" s="5">
        <v>44521</v>
      </c>
      <c r="H10" s="4">
        <v>1</v>
      </c>
      <c r="I10" s="4">
        <v>2</v>
      </c>
      <c r="J10" s="4">
        <v>2</v>
      </c>
      <c r="K10" s="4" t="s">
        <v>29</v>
      </c>
      <c r="L10" s="4">
        <v>157.75</v>
      </c>
      <c r="M10" s="4">
        <v>157.75</v>
      </c>
      <c r="N10" s="4" t="s">
        <v>50</v>
      </c>
      <c r="O10" s="4" t="s">
        <v>31</v>
      </c>
      <c r="P10" s="4" t="s">
        <v>32</v>
      </c>
      <c r="Q10" s="4">
        <v>0</v>
      </c>
      <c r="R10" s="7">
        <v>44519</v>
      </c>
      <c r="S10" s="5">
        <v>44524</v>
      </c>
      <c r="T10" s="4" t="s">
        <v>33</v>
      </c>
      <c r="U10" s="4">
        <v>157.75</v>
      </c>
      <c r="V10" s="4">
        <v>0</v>
      </c>
      <c r="W10" s="4">
        <v>0</v>
      </c>
      <c r="X10" s="4">
        <v>2304336</v>
      </c>
    </row>
    <row r="11" s="4" customFormat="1" spans="1:23">
      <c r="A11" s="4">
        <v>16824847224</v>
      </c>
      <c r="B11" s="4" t="s">
        <v>25</v>
      </c>
      <c r="C11" s="4" t="s">
        <v>26</v>
      </c>
      <c r="D11" s="4" t="s">
        <v>51</v>
      </c>
      <c r="E11" s="4" t="s">
        <v>52</v>
      </c>
      <c r="F11" s="5">
        <v>44520</v>
      </c>
      <c r="G11" s="5">
        <v>44521</v>
      </c>
      <c r="H11" s="4">
        <v>1</v>
      </c>
      <c r="I11" s="4">
        <v>1</v>
      </c>
      <c r="J11" s="4">
        <v>1</v>
      </c>
      <c r="K11" s="4" t="s">
        <v>29</v>
      </c>
      <c r="L11" s="4">
        <v>373.15</v>
      </c>
      <c r="M11" s="4">
        <v>373.15</v>
      </c>
      <c r="N11" s="4" t="s">
        <v>53</v>
      </c>
      <c r="O11" s="4" t="s">
        <v>31</v>
      </c>
      <c r="P11" s="4" t="s">
        <v>32</v>
      </c>
      <c r="Q11" s="4">
        <v>0</v>
      </c>
      <c r="R11" s="7">
        <v>44519</v>
      </c>
      <c r="S11" s="5">
        <v>44524</v>
      </c>
      <c r="T11" s="4" t="s">
        <v>33</v>
      </c>
      <c r="U11" s="4">
        <v>373.15</v>
      </c>
      <c r="V11" s="4">
        <v>0</v>
      </c>
      <c r="W11" s="4">
        <v>0</v>
      </c>
    </row>
    <row r="12" s="4" customFormat="1" spans="1:23">
      <c r="A12" s="4">
        <v>16825709547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44520</v>
      </c>
      <c r="G12" s="5">
        <v>44521</v>
      </c>
      <c r="H12" s="4">
        <v>1</v>
      </c>
      <c r="I12" s="4">
        <v>1</v>
      </c>
      <c r="J12" s="4">
        <v>1</v>
      </c>
      <c r="K12" s="4" t="s">
        <v>29</v>
      </c>
      <c r="L12" s="4">
        <v>257.28</v>
      </c>
      <c r="M12" s="4">
        <v>257.28</v>
      </c>
      <c r="N12" s="4" t="s">
        <v>56</v>
      </c>
      <c r="O12" s="4" t="s">
        <v>31</v>
      </c>
      <c r="P12" s="4" t="s">
        <v>32</v>
      </c>
      <c r="Q12" s="4">
        <v>0</v>
      </c>
      <c r="R12" s="7">
        <v>44519</v>
      </c>
      <c r="S12" s="5">
        <v>44524</v>
      </c>
      <c r="T12" s="4" t="s">
        <v>33</v>
      </c>
      <c r="U12" s="4">
        <v>257.28</v>
      </c>
      <c r="V12" s="4">
        <v>0</v>
      </c>
      <c r="W12" s="4">
        <v>0</v>
      </c>
    </row>
    <row r="13" s="4" customFormat="1" spans="1:25">
      <c r="A13" s="4">
        <v>16826353265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44520</v>
      </c>
      <c r="G13" s="5">
        <v>44521</v>
      </c>
      <c r="H13" s="4">
        <v>1</v>
      </c>
      <c r="I13" s="4">
        <v>1</v>
      </c>
      <c r="J13" s="4">
        <v>1</v>
      </c>
      <c r="K13" s="4" t="s">
        <v>29</v>
      </c>
      <c r="L13" s="4">
        <v>221.33</v>
      </c>
      <c r="M13" s="4">
        <v>221.33</v>
      </c>
      <c r="N13" s="4" t="s">
        <v>59</v>
      </c>
      <c r="O13" s="4" t="s">
        <v>31</v>
      </c>
      <c r="P13" s="4" t="s">
        <v>32</v>
      </c>
      <c r="Q13" s="4">
        <v>0</v>
      </c>
      <c r="R13" s="7">
        <v>44520</v>
      </c>
      <c r="S13" s="5">
        <v>44524</v>
      </c>
      <c r="T13" s="4" t="s">
        <v>33</v>
      </c>
      <c r="U13" s="4">
        <v>221.33</v>
      </c>
      <c r="V13" s="4">
        <v>0</v>
      </c>
      <c r="W13" s="4">
        <v>0</v>
      </c>
      <c r="X13" s="4">
        <v>2304792</v>
      </c>
      <c r="Y13" s="4">
        <v>104041130024</v>
      </c>
    </row>
    <row r="14" s="4" customFormat="1" spans="1:24">
      <c r="A14" s="4">
        <v>16826527569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44520</v>
      </c>
      <c r="G14" s="5">
        <v>44521</v>
      </c>
      <c r="H14" s="4">
        <v>1</v>
      </c>
      <c r="I14" s="4">
        <v>1</v>
      </c>
      <c r="J14" s="4">
        <v>1</v>
      </c>
      <c r="K14" s="4" t="s">
        <v>29</v>
      </c>
      <c r="L14" s="4">
        <v>102.5</v>
      </c>
      <c r="M14" s="4">
        <v>102.5</v>
      </c>
      <c r="N14" s="4" t="s">
        <v>62</v>
      </c>
      <c r="O14" s="4" t="s">
        <v>31</v>
      </c>
      <c r="P14" s="4" t="s">
        <v>32</v>
      </c>
      <c r="Q14" s="4">
        <v>0</v>
      </c>
      <c r="R14" s="7">
        <v>44520</v>
      </c>
      <c r="S14" s="5">
        <v>44524</v>
      </c>
      <c r="T14" s="4" t="s">
        <v>33</v>
      </c>
      <c r="U14" s="4">
        <v>102.5</v>
      </c>
      <c r="V14" s="4">
        <v>0</v>
      </c>
      <c r="W14" s="4">
        <v>0</v>
      </c>
      <c r="X14" s="4">
        <v>2304866</v>
      </c>
    </row>
    <row r="15" s="4" customFormat="1" spans="1:24">
      <c r="A15" s="4">
        <v>16829463262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44520</v>
      </c>
      <c r="G15" s="5">
        <v>44521</v>
      </c>
      <c r="H15" s="4">
        <v>1</v>
      </c>
      <c r="I15" s="4">
        <v>1</v>
      </c>
      <c r="J15" s="4">
        <v>1</v>
      </c>
      <c r="K15" s="4" t="s">
        <v>29</v>
      </c>
      <c r="L15" s="4">
        <v>173.23</v>
      </c>
      <c r="M15" s="4">
        <v>173.23</v>
      </c>
      <c r="N15" s="4" t="s">
        <v>65</v>
      </c>
      <c r="O15" s="4" t="s">
        <v>31</v>
      </c>
      <c r="P15" s="4" t="s">
        <v>32</v>
      </c>
      <c r="Q15" s="4">
        <v>0</v>
      </c>
      <c r="R15" s="7">
        <v>44520</v>
      </c>
      <c r="S15" s="5">
        <v>44524</v>
      </c>
      <c r="T15" s="4" t="s">
        <v>33</v>
      </c>
      <c r="U15" s="4">
        <v>173.23</v>
      </c>
      <c r="V15" s="4">
        <v>0</v>
      </c>
      <c r="W15" s="4">
        <v>0</v>
      </c>
      <c r="X15" s="4">
        <v>2304947</v>
      </c>
    </row>
    <row r="16" s="4" customFormat="1" spans="1:23">
      <c r="A16" s="4">
        <v>16830057326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44520</v>
      </c>
      <c r="G16" s="5">
        <v>44521</v>
      </c>
      <c r="H16" s="4">
        <v>1</v>
      </c>
      <c r="I16" s="4">
        <v>1</v>
      </c>
      <c r="J16" s="4">
        <v>1</v>
      </c>
      <c r="K16" s="4" t="s">
        <v>29</v>
      </c>
      <c r="L16" s="4">
        <v>227.23</v>
      </c>
      <c r="M16" s="4">
        <v>227.23</v>
      </c>
      <c r="N16" s="4" t="s">
        <v>68</v>
      </c>
      <c r="O16" s="4" t="s">
        <v>31</v>
      </c>
      <c r="P16" s="4" t="s">
        <v>32</v>
      </c>
      <c r="Q16" s="4">
        <v>0</v>
      </c>
      <c r="R16" s="7">
        <v>44520</v>
      </c>
      <c r="S16" s="5">
        <v>44524</v>
      </c>
      <c r="T16" s="4" t="s">
        <v>33</v>
      </c>
      <c r="U16" s="4">
        <v>227.23</v>
      </c>
      <c r="V16" s="4">
        <v>0</v>
      </c>
      <c r="W16" s="4">
        <v>0</v>
      </c>
    </row>
    <row r="17" s="4" customFormat="1" spans="1:23">
      <c r="A17" s="4">
        <v>16825709547</v>
      </c>
      <c r="B17" s="4" t="s">
        <v>25</v>
      </c>
      <c r="C17" s="4" t="s">
        <v>41</v>
      </c>
      <c r="D17" s="4" t="s">
        <v>54</v>
      </c>
      <c r="E17" s="4" t="s">
        <v>55</v>
      </c>
      <c r="F17" s="5">
        <v>44520</v>
      </c>
      <c r="G17" s="5">
        <v>44521</v>
      </c>
      <c r="H17" s="4">
        <v>1</v>
      </c>
      <c r="I17" s="4">
        <v>1</v>
      </c>
      <c r="J17" s="4">
        <v>1</v>
      </c>
      <c r="K17" s="4" t="s">
        <v>29</v>
      </c>
      <c r="L17" s="4">
        <v>-257.28</v>
      </c>
      <c r="M17" s="4">
        <v>-257.28</v>
      </c>
      <c r="N17" s="4" t="s">
        <v>56</v>
      </c>
      <c r="O17" s="4" t="s">
        <v>31</v>
      </c>
      <c r="P17" s="4" t="s">
        <v>32</v>
      </c>
      <c r="Q17" s="4">
        <v>0</v>
      </c>
      <c r="R17" s="7">
        <v>44519</v>
      </c>
      <c r="S17" s="5">
        <v>44524</v>
      </c>
      <c r="T17" s="4" t="s">
        <v>33</v>
      </c>
      <c r="U17" s="4">
        <v>-257.28</v>
      </c>
      <c r="V17" s="4">
        <v>0</v>
      </c>
      <c r="W17" s="4">
        <v>0</v>
      </c>
    </row>
    <row r="18" s="4" customFormat="1" spans="1:23">
      <c r="A18" s="4">
        <v>16830401749</v>
      </c>
      <c r="B18" s="4" t="s">
        <v>25</v>
      </c>
      <c r="C18" s="4" t="s">
        <v>26</v>
      </c>
      <c r="D18" s="4" t="s">
        <v>51</v>
      </c>
      <c r="E18" s="4" t="s">
        <v>52</v>
      </c>
      <c r="F18" s="5">
        <v>44520</v>
      </c>
      <c r="G18" s="5">
        <v>44521</v>
      </c>
      <c r="H18" s="4">
        <v>1</v>
      </c>
      <c r="I18" s="4">
        <v>1</v>
      </c>
      <c r="J18" s="4">
        <v>1</v>
      </c>
      <c r="K18" s="4" t="s">
        <v>29</v>
      </c>
      <c r="L18" s="4">
        <v>373.15</v>
      </c>
      <c r="M18" s="4">
        <v>373.15</v>
      </c>
      <c r="N18" s="4" t="s">
        <v>69</v>
      </c>
      <c r="O18" s="4" t="s">
        <v>31</v>
      </c>
      <c r="P18" s="4" t="s">
        <v>32</v>
      </c>
      <c r="Q18" s="4">
        <v>0</v>
      </c>
      <c r="R18" s="7">
        <v>44520</v>
      </c>
      <c r="S18" s="5">
        <v>44524</v>
      </c>
      <c r="T18" s="4" t="s">
        <v>33</v>
      </c>
      <c r="U18" s="4">
        <v>373.15</v>
      </c>
      <c r="V18" s="4">
        <v>0</v>
      </c>
      <c r="W18" s="4">
        <v>0</v>
      </c>
    </row>
    <row r="19" s="4" customFormat="1" spans="1:24">
      <c r="A19" s="4">
        <v>16830623519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44520</v>
      </c>
      <c r="G19" s="5">
        <v>44521</v>
      </c>
      <c r="H19" s="4">
        <v>1</v>
      </c>
      <c r="I19" s="4">
        <v>1</v>
      </c>
      <c r="J19" s="4">
        <v>1</v>
      </c>
      <c r="K19" s="4" t="s">
        <v>29</v>
      </c>
      <c r="L19" s="4">
        <v>116.12</v>
      </c>
      <c r="M19" s="4">
        <v>116.12</v>
      </c>
      <c r="N19" s="4" t="s">
        <v>72</v>
      </c>
      <c r="O19" s="4" t="s">
        <v>31</v>
      </c>
      <c r="P19" s="4" t="s">
        <v>32</v>
      </c>
      <c r="Q19" s="4">
        <v>0</v>
      </c>
      <c r="R19" s="7">
        <v>44520</v>
      </c>
      <c r="S19" s="5">
        <v>44524</v>
      </c>
      <c r="T19" s="4" t="s">
        <v>33</v>
      </c>
      <c r="U19" s="4">
        <v>116.12</v>
      </c>
      <c r="V19" s="4">
        <v>0</v>
      </c>
      <c r="W19" s="4">
        <v>0</v>
      </c>
      <c r="X19" s="4">
        <v>2305104</v>
      </c>
    </row>
    <row r="20" s="4" customFormat="1" spans="1:23">
      <c r="A20" s="4">
        <v>16830782849</v>
      </c>
      <c r="B20" s="4" t="s">
        <v>25</v>
      </c>
      <c r="C20" s="4" t="s">
        <v>26</v>
      </c>
      <c r="D20" s="4" t="s">
        <v>27</v>
      </c>
      <c r="E20" s="4" t="s">
        <v>36</v>
      </c>
      <c r="F20" s="5">
        <v>44520</v>
      </c>
      <c r="G20" s="5">
        <v>44521</v>
      </c>
      <c r="H20" s="4">
        <v>2</v>
      </c>
      <c r="I20" s="4">
        <v>1</v>
      </c>
      <c r="J20" s="4">
        <v>2</v>
      </c>
      <c r="K20" s="4" t="s">
        <v>29</v>
      </c>
      <c r="L20" s="4">
        <v>426.26</v>
      </c>
      <c r="M20" s="4">
        <v>426.26</v>
      </c>
      <c r="N20" s="4" t="s">
        <v>73</v>
      </c>
      <c r="O20" s="4" t="s">
        <v>31</v>
      </c>
      <c r="P20" s="4" t="s">
        <v>32</v>
      </c>
      <c r="Q20" s="4">
        <v>0</v>
      </c>
      <c r="R20" s="7">
        <v>44520</v>
      </c>
      <c r="S20" s="5">
        <v>44524</v>
      </c>
      <c r="T20" s="4" t="s">
        <v>33</v>
      </c>
      <c r="U20" s="4">
        <v>426.26</v>
      </c>
      <c r="V20" s="4">
        <v>0</v>
      </c>
      <c r="W20" s="4">
        <v>0</v>
      </c>
    </row>
    <row r="21" s="4" customFormat="1" spans="1:24">
      <c r="A21" s="4">
        <v>16830788285</v>
      </c>
      <c r="B21" s="4" t="s">
        <v>25</v>
      </c>
      <c r="C21" s="4" t="s">
        <v>26</v>
      </c>
      <c r="D21" s="4" t="s">
        <v>27</v>
      </c>
      <c r="E21" s="4" t="s">
        <v>34</v>
      </c>
      <c r="F21" s="5">
        <v>44520</v>
      </c>
      <c r="G21" s="5">
        <v>44521</v>
      </c>
      <c r="H21" s="4">
        <v>1</v>
      </c>
      <c r="I21" s="4">
        <v>1</v>
      </c>
      <c r="J21" s="4">
        <v>1</v>
      </c>
      <c r="K21" s="4" t="s">
        <v>29</v>
      </c>
      <c r="L21" s="4">
        <v>213.13</v>
      </c>
      <c r="M21" s="4">
        <v>213.13</v>
      </c>
      <c r="N21" s="4" t="s">
        <v>74</v>
      </c>
      <c r="O21" s="4" t="s">
        <v>31</v>
      </c>
      <c r="P21" s="4" t="s">
        <v>32</v>
      </c>
      <c r="Q21" s="4">
        <v>0</v>
      </c>
      <c r="R21" s="7">
        <v>44520</v>
      </c>
      <c r="S21" s="5">
        <v>44524</v>
      </c>
      <c r="T21" s="4" t="s">
        <v>33</v>
      </c>
      <c r="U21" s="4">
        <v>213.13</v>
      </c>
      <c r="V21" s="4">
        <v>0</v>
      </c>
      <c r="W21" s="4">
        <v>0</v>
      </c>
      <c r="X21" s="4">
        <v>2305143</v>
      </c>
    </row>
    <row r="22" s="4" customFormat="1" spans="1:24">
      <c r="A22" s="4">
        <v>16830829942</v>
      </c>
      <c r="B22" s="4" t="s">
        <v>25</v>
      </c>
      <c r="C22" s="4" t="s">
        <v>26</v>
      </c>
      <c r="D22" s="4" t="s">
        <v>70</v>
      </c>
      <c r="E22" s="4" t="s">
        <v>71</v>
      </c>
      <c r="F22" s="5">
        <v>44520</v>
      </c>
      <c r="G22" s="5">
        <v>44521</v>
      </c>
      <c r="H22" s="4">
        <v>1</v>
      </c>
      <c r="I22" s="4">
        <v>1</v>
      </c>
      <c r="J22" s="4">
        <v>1</v>
      </c>
      <c r="K22" s="4" t="s">
        <v>29</v>
      </c>
      <c r="L22" s="4">
        <v>116.12</v>
      </c>
      <c r="M22" s="4">
        <v>116.12</v>
      </c>
      <c r="N22" s="4" t="s">
        <v>75</v>
      </c>
      <c r="O22" s="4" t="s">
        <v>31</v>
      </c>
      <c r="P22" s="4" t="s">
        <v>32</v>
      </c>
      <c r="Q22" s="4">
        <v>0</v>
      </c>
      <c r="R22" s="7">
        <v>44520</v>
      </c>
      <c r="S22" s="5">
        <v>44524</v>
      </c>
      <c r="T22" s="4" t="s">
        <v>33</v>
      </c>
      <c r="U22" s="4">
        <v>116.12</v>
      </c>
      <c r="V22" s="4">
        <v>0</v>
      </c>
      <c r="W22" s="4">
        <v>0</v>
      </c>
      <c r="X22" s="4">
        <v>2305154</v>
      </c>
    </row>
    <row r="23" s="4" customFormat="1" spans="1:25">
      <c r="A23" s="4">
        <v>16830846141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44520</v>
      </c>
      <c r="G23" s="5">
        <v>44521</v>
      </c>
      <c r="H23" s="4">
        <v>1</v>
      </c>
      <c r="I23" s="4">
        <v>1</v>
      </c>
      <c r="J23" s="4">
        <v>1</v>
      </c>
      <c r="K23" s="4" t="s">
        <v>29</v>
      </c>
      <c r="L23" s="4">
        <v>171.84</v>
      </c>
      <c r="M23" s="4">
        <v>171.84</v>
      </c>
      <c r="N23" s="4" t="s">
        <v>78</v>
      </c>
      <c r="O23" s="4" t="s">
        <v>31</v>
      </c>
      <c r="P23" s="4" t="s">
        <v>32</v>
      </c>
      <c r="Q23" s="4">
        <v>0</v>
      </c>
      <c r="R23" s="7">
        <v>44520</v>
      </c>
      <c r="S23" s="5">
        <v>44524</v>
      </c>
      <c r="T23" s="4" t="s">
        <v>33</v>
      </c>
      <c r="U23" s="4">
        <v>171.84</v>
      </c>
      <c r="V23" s="4">
        <v>0</v>
      </c>
      <c r="W23" s="4">
        <v>0</v>
      </c>
      <c r="X23" s="4">
        <v>2305162</v>
      </c>
      <c r="Y23" s="4">
        <v>104041996404</v>
      </c>
    </row>
    <row r="24" s="4" customFormat="1" spans="1:23">
      <c r="A24" s="4">
        <v>16831338772</v>
      </c>
      <c r="B24" s="4" t="s">
        <v>25</v>
      </c>
      <c r="C24" s="4" t="s">
        <v>26</v>
      </c>
      <c r="D24" s="4" t="s">
        <v>51</v>
      </c>
      <c r="E24" s="4" t="s">
        <v>79</v>
      </c>
      <c r="F24" s="5">
        <v>44520</v>
      </c>
      <c r="G24" s="5">
        <v>44521</v>
      </c>
      <c r="H24" s="4">
        <v>1</v>
      </c>
      <c r="I24" s="4">
        <v>1</v>
      </c>
      <c r="J24" s="4">
        <v>1</v>
      </c>
      <c r="K24" s="4" t="s">
        <v>29</v>
      </c>
      <c r="L24" s="4">
        <v>403.2</v>
      </c>
      <c r="M24" s="4">
        <v>403.2</v>
      </c>
      <c r="N24" s="4" t="s">
        <v>80</v>
      </c>
      <c r="O24" s="4" t="s">
        <v>31</v>
      </c>
      <c r="P24" s="4" t="s">
        <v>32</v>
      </c>
      <c r="Q24" s="4">
        <v>0</v>
      </c>
      <c r="R24" s="7">
        <v>44520</v>
      </c>
      <c r="S24" s="5">
        <v>44524</v>
      </c>
      <c r="T24" s="4" t="s">
        <v>33</v>
      </c>
      <c r="U24" s="4">
        <v>403.2</v>
      </c>
      <c r="V24" s="4">
        <v>0</v>
      </c>
      <c r="W24" s="4">
        <v>0</v>
      </c>
    </row>
    <row r="25" s="4" customFormat="1" spans="1:25">
      <c r="A25" s="4">
        <v>16831358282</v>
      </c>
      <c r="B25" s="4" t="s">
        <v>25</v>
      </c>
      <c r="C25" s="4" t="s">
        <v>26</v>
      </c>
      <c r="D25" s="4" t="s">
        <v>81</v>
      </c>
      <c r="E25" s="4" t="s">
        <v>82</v>
      </c>
      <c r="F25" s="5">
        <v>44520</v>
      </c>
      <c r="G25" s="5">
        <v>44521</v>
      </c>
      <c r="H25" s="4">
        <v>1</v>
      </c>
      <c r="I25" s="4">
        <v>1</v>
      </c>
      <c r="J25" s="4">
        <v>1</v>
      </c>
      <c r="K25" s="4" t="s">
        <v>29</v>
      </c>
      <c r="L25" s="4">
        <v>259.07</v>
      </c>
      <c r="M25" s="4">
        <v>259.07</v>
      </c>
      <c r="N25" s="4" t="s">
        <v>83</v>
      </c>
      <c r="O25" s="4" t="s">
        <v>31</v>
      </c>
      <c r="P25" s="4" t="s">
        <v>32</v>
      </c>
      <c r="Q25" s="4">
        <v>0</v>
      </c>
      <c r="R25" s="7">
        <v>44520</v>
      </c>
      <c r="S25" s="5">
        <v>44524</v>
      </c>
      <c r="T25" s="4" t="s">
        <v>33</v>
      </c>
      <c r="U25" s="4">
        <v>259.07</v>
      </c>
      <c r="V25" s="4">
        <v>0</v>
      </c>
      <c r="W25" s="4">
        <v>0</v>
      </c>
      <c r="X25" s="4">
        <v>2305291</v>
      </c>
      <c r="Y25" s="4">
        <v>104042323904</v>
      </c>
    </row>
    <row r="26" s="4" customFormat="1" spans="1:23">
      <c r="A26" s="4">
        <v>16831460701</v>
      </c>
      <c r="B26" s="4" t="s">
        <v>25</v>
      </c>
      <c r="C26" s="4" t="s">
        <v>26</v>
      </c>
      <c r="D26" s="4" t="s">
        <v>51</v>
      </c>
      <c r="E26" s="4" t="s">
        <v>84</v>
      </c>
      <c r="F26" s="5">
        <v>44520</v>
      </c>
      <c r="G26" s="5">
        <v>44521</v>
      </c>
      <c r="H26" s="4">
        <v>1</v>
      </c>
      <c r="I26" s="4">
        <v>1</v>
      </c>
      <c r="J26" s="4">
        <v>1</v>
      </c>
      <c r="K26" s="4" t="s">
        <v>29</v>
      </c>
      <c r="L26" s="4">
        <v>396.1</v>
      </c>
      <c r="M26" s="4">
        <v>396.1</v>
      </c>
      <c r="N26" s="4" t="s">
        <v>85</v>
      </c>
      <c r="O26" s="4" t="s">
        <v>31</v>
      </c>
      <c r="P26" s="4" t="s">
        <v>32</v>
      </c>
      <c r="Q26" s="4">
        <v>0</v>
      </c>
      <c r="R26" s="7">
        <v>44520</v>
      </c>
      <c r="S26" s="5">
        <v>44524</v>
      </c>
      <c r="T26" s="4" t="s">
        <v>33</v>
      </c>
      <c r="U26" s="4">
        <v>396.1</v>
      </c>
      <c r="V26" s="4">
        <v>0</v>
      </c>
      <c r="W26" s="4">
        <v>0</v>
      </c>
    </row>
    <row r="27" s="4" customFormat="1" spans="1:23">
      <c r="A27" s="4">
        <v>16831501834</v>
      </c>
      <c r="B27" s="4" t="s">
        <v>25</v>
      </c>
      <c r="C27" s="4" t="s">
        <v>26</v>
      </c>
      <c r="D27" s="4" t="s">
        <v>60</v>
      </c>
      <c r="E27" s="4" t="s">
        <v>61</v>
      </c>
      <c r="F27" s="5">
        <v>44520</v>
      </c>
      <c r="G27" s="5">
        <v>44521</v>
      </c>
      <c r="H27" s="4">
        <v>1</v>
      </c>
      <c r="I27" s="4">
        <v>1</v>
      </c>
      <c r="J27" s="4">
        <v>1</v>
      </c>
      <c r="K27" s="4" t="s">
        <v>29</v>
      </c>
      <c r="L27" s="4">
        <v>102.5</v>
      </c>
      <c r="M27" s="4">
        <v>102.5</v>
      </c>
      <c r="N27" s="4" t="s">
        <v>86</v>
      </c>
      <c r="O27" s="4" t="s">
        <v>31</v>
      </c>
      <c r="P27" s="4" t="s">
        <v>32</v>
      </c>
      <c r="Q27" s="4">
        <v>0</v>
      </c>
      <c r="R27" s="7">
        <v>44520</v>
      </c>
      <c r="S27" s="5">
        <v>44524</v>
      </c>
      <c r="T27" s="4" t="s">
        <v>33</v>
      </c>
      <c r="U27" s="4">
        <v>102.5</v>
      </c>
      <c r="V27" s="4">
        <v>0</v>
      </c>
      <c r="W27" s="4">
        <v>0</v>
      </c>
    </row>
    <row r="28" s="4" customFormat="1" spans="1:24">
      <c r="A28" s="4">
        <v>16831591866</v>
      </c>
      <c r="B28" s="4" t="s">
        <v>25</v>
      </c>
      <c r="C28" s="4" t="s">
        <v>26</v>
      </c>
      <c r="D28" s="4" t="s">
        <v>87</v>
      </c>
      <c r="E28" s="4" t="s">
        <v>71</v>
      </c>
      <c r="F28" s="5">
        <v>44520</v>
      </c>
      <c r="G28" s="5">
        <v>44521</v>
      </c>
      <c r="H28" s="4">
        <v>1</v>
      </c>
      <c r="I28" s="4">
        <v>1</v>
      </c>
      <c r="J28" s="4">
        <v>1</v>
      </c>
      <c r="K28" s="4" t="s">
        <v>29</v>
      </c>
      <c r="L28" s="4">
        <v>190.65</v>
      </c>
      <c r="M28" s="4">
        <v>190.65</v>
      </c>
      <c r="N28" s="4" t="s">
        <v>88</v>
      </c>
      <c r="O28" s="4" t="s">
        <v>31</v>
      </c>
      <c r="P28" s="4" t="s">
        <v>32</v>
      </c>
      <c r="Q28" s="4">
        <v>0</v>
      </c>
      <c r="R28" s="7">
        <v>44520</v>
      </c>
      <c r="S28" s="5">
        <v>44524</v>
      </c>
      <c r="T28" s="4" t="s">
        <v>33</v>
      </c>
      <c r="U28" s="4">
        <v>190.65</v>
      </c>
      <c r="V28" s="4">
        <v>0</v>
      </c>
      <c r="W28" s="4">
        <v>0</v>
      </c>
      <c r="X28" s="4">
        <v>2305371</v>
      </c>
    </row>
    <row r="29" s="4" customFormat="1" spans="1:24">
      <c r="A29" s="4">
        <v>16831646800</v>
      </c>
      <c r="B29" s="4" t="s">
        <v>25</v>
      </c>
      <c r="C29" s="4" t="s">
        <v>26</v>
      </c>
      <c r="D29" s="4" t="s">
        <v>45</v>
      </c>
      <c r="E29" s="4" t="s">
        <v>89</v>
      </c>
      <c r="F29" s="5">
        <v>44520</v>
      </c>
      <c r="G29" s="5">
        <v>44521</v>
      </c>
      <c r="H29" s="4">
        <v>1</v>
      </c>
      <c r="I29" s="4">
        <v>1</v>
      </c>
      <c r="J29" s="4">
        <v>1</v>
      </c>
      <c r="K29" s="4" t="s">
        <v>29</v>
      </c>
      <c r="L29" s="4">
        <v>418.2</v>
      </c>
      <c r="M29" s="4">
        <v>418.2</v>
      </c>
      <c r="N29" s="4" t="s">
        <v>90</v>
      </c>
      <c r="O29" s="4" t="s">
        <v>31</v>
      </c>
      <c r="P29" s="4" t="s">
        <v>32</v>
      </c>
      <c r="Q29" s="4">
        <v>0</v>
      </c>
      <c r="R29" s="7">
        <v>44520</v>
      </c>
      <c r="S29" s="5">
        <v>44524</v>
      </c>
      <c r="T29" s="4" t="s">
        <v>33</v>
      </c>
      <c r="U29" s="4">
        <v>418.2</v>
      </c>
      <c r="V29" s="4">
        <v>0</v>
      </c>
      <c r="W29" s="4">
        <v>430</v>
      </c>
      <c r="X29" s="4">
        <v>2305396</v>
      </c>
    </row>
    <row r="30" s="4" customFormat="1" spans="1:23">
      <c r="A30" s="4">
        <v>16831844685</v>
      </c>
      <c r="B30" s="4" t="s">
        <v>25</v>
      </c>
      <c r="C30" s="4" t="s">
        <v>26</v>
      </c>
      <c r="D30" s="4" t="s">
        <v>91</v>
      </c>
      <c r="E30" s="4" t="s">
        <v>77</v>
      </c>
      <c r="F30" s="5">
        <v>44520</v>
      </c>
      <c r="G30" s="5">
        <v>44521</v>
      </c>
      <c r="H30" s="4">
        <v>1</v>
      </c>
      <c r="I30" s="4">
        <v>1</v>
      </c>
      <c r="J30" s="4">
        <v>1</v>
      </c>
      <c r="K30" s="4" t="s">
        <v>29</v>
      </c>
      <c r="L30" s="4">
        <v>210.13</v>
      </c>
      <c r="M30" s="4">
        <v>210.13</v>
      </c>
      <c r="N30" s="4" t="s">
        <v>92</v>
      </c>
      <c r="O30" s="4" t="s">
        <v>31</v>
      </c>
      <c r="P30" s="4" t="s">
        <v>32</v>
      </c>
      <c r="Q30" s="4">
        <v>0</v>
      </c>
      <c r="R30" s="7">
        <v>44520</v>
      </c>
      <c r="S30" s="5">
        <v>44524</v>
      </c>
      <c r="T30" s="4" t="s">
        <v>33</v>
      </c>
      <c r="U30" s="4">
        <v>210.13</v>
      </c>
      <c r="V30" s="4">
        <v>0</v>
      </c>
      <c r="W30" s="4">
        <v>0</v>
      </c>
    </row>
    <row r="31" s="4" customFormat="1" spans="1:23">
      <c r="A31" s="4">
        <v>16831860495</v>
      </c>
      <c r="B31" s="4" t="s">
        <v>25</v>
      </c>
      <c r="C31" s="4" t="s">
        <v>26</v>
      </c>
      <c r="D31" s="4" t="s">
        <v>91</v>
      </c>
      <c r="E31" s="4" t="s">
        <v>77</v>
      </c>
      <c r="F31" s="5">
        <v>44520</v>
      </c>
      <c r="G31" s="5">
        <v>44521</v>
      </c>
      <c r="H31" s="4">
        <v>1</v>
      </c>
      <c r="I31" s="4">
        <v>1</v>
      </c>
      <c r="J31" s="4">
        <v>1</v>
      </c>
      <c r="K31" s="4" t="s">
        <v>29</v>
      </c>
      <c r="L31" s="4">
        <v>210.13</v>
      </c>
      <c r="M31" s="4">
        <v>210.13</v>
      </c>
      <c r="N31" s="4" t="s">
        <v>93</v>
      </c>
      <c r="O31" s="4" t="s">
        <v>31</v>
      </c>
      <c r="P31" s="4" t="s">
        <v>32</v>
      </c>
      <c r="Q31" s="4">
        <v>0</v>
      </c>
      <c r="R31" s="7">
        <v>44520</v>
      </c>
      <c r="S31" s="5">
        <v>44524</v>
      </c>
      <c r="T31" s="4" t="s">
        <v>33</v>
      </c>
      <c r="U31" s="4">
        <v>210.13</v>
      </c>
      <c r="V31" s="4">
        <v>0</v>
      </c>
      <c r="W31" s="4">
        <v>0</v>
      </c>
    </row>
    <row r="32" s="4" customFormat="1" spans="1:23">
      <c r="A32" s="4">
        <v>16831929780</v>
      </c>
      <c r="B32" s="4" t="s">
        <v>25</v>
      </c>
      <c r="C32" s="4" t="s">
        <v>26</v>
      </c>
      <c r="D32" s="4" t="s">
        <v>94</v>
      </c>
      <c r="E32" s="4" t="s">
        <v>95</v>
      </c>
      <c r="F32" s="5">
        <v>44520</v>
      </c>
      <c r="G32" s="5">
        <v>44521</v>
      </c>
      <c r="H32" s="4">
        <v>1</v>
      </c>
      <c r="I32" s="4">
        <v>1</v>
      </c>
      <c r="J32" s="4">
        <v>1</v>
      </c>
      <c r="K32" s="4" t="s">
        <v>29</v>
      </c>
      <c r="L32" s="4">
        <v>438.87</v>
      </c>
      <c r="M32" s="4">
        <v>438.87</v>
      </c>
      <c r="N32" s="4" t="s">
        <v>96</v>
      </c>
      <c r="O32" s="4" t="s">
        <v>31</v>
      </c>
      <c r="P32" s="4" t="s">
        <v>32</v>
      </c>
      <c r="Q32" s="4">
        <v>0</v>
      </c>
      <c r="R32" s="7">
        <v>44520</v>
      </c>
      <c r="S32" s="5">
        <v>44524</v>
      </c>
      <c r="T32" s="4" t="s">
        <v>33</v>
      </c>
      <c r="U32" s="4">
        <v>438.87</v>
      </c>
      <c r="V32" s="4">
        <v>0</v>
      </c>
      <c r="W32" s="4">
        <v>0</v>
      </c>
    </row>
    <row r="33" s="4" customFormat="1" spans="1:23">
      <c r="A33" s="4">
        <v>16831929780</v>
      </c>
      <c r="B33" s="4" t="s">
        <v>25</v>
      </c>
      <c r="C33" s="4" t="s">
        <v>41</v>
      </c>
      <c r="D33" s="4" t="s">
        <v>94</v>
      </c>
      <c r="E33" s="4" t="s">
        <v>95</v>
      </c>
      <c r="F33" s="5">
        <v>44520</v>
      </c>
      <c r="G33" s="5">
        <v>44521</v>
      </c>
      <c r="H33" s="4">
        <v>1</v>
      </c>
      <c r="I33" s="4">
        <v>1</v>
      </c>
      <c r="J33" s="4">
        <v>1</v>
      </c>
      <c r="K33" s="4" t="s">
        <v>29</v>
      </c>
      <c r="L33" s="4">
        <v>-438.87</v>
      </c>
      <c r="M33" s="4">
        <v>-438.87</v>
      </c>
      <c r="N33" s="4" t="s">
        <v>96</v>
      </c>
      <c r="O33" s="4" t="s">
        <v>31</v>
      </c>
      <c r="P33" s="4" t="s">
        <v>32</v>
      </c>
      <c r="Q33" s="4">
        <v>0</v>
      </c>
      <c r="R33" s="7">
        <v>44520</v>
      </c>
      <c r="S33" s="5">
        <v>44524</v>
      </c>
      <c r="T33" s="4" t="s">
        <v>33</v>
      </c>
      <c r="U33" s="4">
        <v>-438.87</v>
      </c>
      <c r="V33" s="4">
        <v>0</v>
      </c>
      <c r="W33" s="4">
        <v>0</v>
      </c>
    </row>
    <row r="34" s="4" customFormat="1" spans="1:24">
      <c r="A34" s="4">
        <v>16832755864</v>
      </c>
      <c r="B34" s="4" t="s">
        <v>25</v>
      </c>
      <c r="C34" s="4" t="s">
        <v>26</v>
      </c>
      <c r="D34" s="4" t="s">
        <v>97</v>
      </c>
      <c r="E34" s="4" t="s">
        <v>98</v>
      </c>
      <c r="F34" s="5">
        <v>44520</v>
      </c>
      <c r="G34" s="5">
        <v>44521</v>
      </c>
      <c r="H34" s="4">
        <v>1</v>
      </c>
      <c r="I34" s="4">
        <v>1</v>
      </c>
      <c r="J34" s="4">
        <v>1</v>
      </c>
      <c r="K34" s="4" t="s">
        <v>29</v>
      </c>
      <c r="L34" s="4">
        <v>186.14</v>
      </c>
      <c r="M34" s="4">
        <v>186.14</v>
      </c>
      <c r="N34" s="4" t="s">
        <v>99</v>
      </c>
      <c r="O34" s="4" t="s">
        <v>31</v>
      </c>
      <c r="P34" s="4" t="s">
        <v>32</v>
      </c>
      <c r="Q34" s="4">
        <v>0</v>
      </c>
      <c r="R34" s="7">
        <v>44520</v>
      </c>
      <c r="S34" s="5">
        <v>44524</v>
      </c>
      <c r="T34" s="4" t="s">
        <v>33</v>
      </c>
      <c r="U34" s="4">
        <v>186.14</v>
      </c>
      <c r="V34" s="4">
        <v>0</v>
      </c>
      <c r="W34" s="4">
        <v>0</v>
      </c>
      <c r="X34" s="4">
        <v>2305726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0"/>
  <sheetViews>
    <sheetView tabSelected="1" workbookViewId="0">
      <selection activeCell="J35" sqref="J35"/>
    </sheetView>
  </sheetViews>
  <sheetFormatPr defaultColWidth="9" defaultRowHeight="13.5"/>
  <cols>
    <col min="1" max="1" width="14.25" style="4" customWidth="1"/>
    <col min="2" max="3" width="11.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spans="1:9">
      <c r="A2" s="4">
        <v>16786635081</v>
      </c>
      <c r="B2" s="5">
        <v>44520</v>
      </c>
      <c r="C2" s="5">
        <v>44521</v>
      </c>
      <c r="D2" s="4">
        <v>243.15</v>
      </c>
      <c r="E2" s="4" t="str">
        <f>VLOOKUP(A2,HOP!A:L,12,0)</f>
        <v>243.15</v>
      </c>
      <c r="F2" s="4" t="str">
        <f>VLOOKUP(A2,HOP!A:C,3,0)</f>
        <v>2298724</v>
      </c>
      <c r="G2" s="4">
        <f>D2-E2</f>
        <v>0</v>
      </c>
      <c r="H2" s="4" t="str">
        <f>$H$1&amp;F2</f>
        <v>，2298724</v>
      </c>
      <c r="I2" s="4" t="str">
        <f>VLOOKUP(A2,HOP!A:T,20,0)</f>
        <v>直采</v>
      </c>
    </row>
    <row r="3" s="4" customFormat="1" spans="1:9">
      <c r="A3" s="4">
        <v>16803052051</v>
      </c>
      <c r="B3" s="5">
        <v>44520</v>
      </c>
      <c r="C3" s="5">
        <v>44521</v>
      </c>
      <c r="D3" s="4">
        <v>213.13</v>
      </c>
      <c r="E3" s="4" t="str">
        <f>VLOOKUP(A3,HOP!A:L,12,0)</f>
        <v>213.13</v>
      </c>
      <c r="F3" s="4" t="str">
        <f>VLOOKUP(A3,HOP!A:C,3,0)</f>
        <v>2300294</v>
      </c>
      <c r="G3" s="4">
        <f t="shared" ref="G3:G30" si="0">D3-E3</f>
        <v>0</v>
      </c>
      <c r="H3" s="4" t="str">
        <f t="shared" ref="H3:H30" si="1">$H$1&amp;F3</f>
        <v>，2300294</v>
      </c>
      <c r="I3" s="4" t="str">
        <f>VLOOKUP(A3,HOP!A:T,20,0)</f>
        <v>直采</v>
      </c>
    </row>
    <row r="4" s="4" customFormat="1" spans="1:9">
      <c r="A4" s="4">
        <v>16814534012</v>
      </c>
      <c r="B4" s="5">
        <v>44519</v>
      </c>
      <c r="C4" s="5">
        <v>44521</v>
      </c>
      <c r="D4" s="4">
        <v>426.26</v>
      </c>
      <c r="E4" s="4" t="str">
        <f>VLOOKUP(A4,HOP!A:L,12,0)</f>
        <v>426.26</v>
      </c>
      <c r="F4" s="4" t="str">
        <f>VLOOKUP(A4,HOP!A:C,3,0)</f>
        <v>2302154</v>
      </c>
      <c r="G4" s="4">
        <f t="shared" si="0"/>
        <v>0</v>
      </c>
      <c r="H4" s="4" t="str">
        <f t="shared" si="1"/>
        <v>，2302154</v>
      </c>
      <c r="I4" s="4" t="str">
        <f>VLOOKUP(A4,HOP!A:T,20,0)</f>
        <v>直采</v>
      </c>
    </row>
    <row r="5" s="4" customFormat="1" hidden="1" spans="1:9">
      <c r="A5" s="4">
        <v>16818223861</v>
      </c>
      <c r="B5" s="5">
        <v>44519</v>
      </c>
      <c r="C5" s="5">
        <v>44521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16818452324</v>
      </c>
      <c r="B6" s="5">
        <v>44520</v>
      </c>
      <c r="C6" s="5">
        <v>44521</v>
      </c>
      <c r="D6" s="4">
        <v>259.33</v>
      </c>
      <c r="E6" s="4" t="str">
        <f>VLOOKUP(A6,HOP!A:L,12,0)</f>
        <v>259.33</v>
      </c>
      <c r="F6" s="4" t="str">
        <f>VLOOKUP(A6,HOP!A:C,3,0)</f>
        <v>2303295</v>
      </c>
      <c r="G6" s="4">
        <f t="shared" si="0"/>
        <v>0</v>
      </c>
      <c r="H6" s="4" t="str">
        <f t="shared" si="1"/>
        <v>，2303295</v>
      </c>
      <c r="I6" s="4" t="str">
        <f>VLOOKUP(A6,HOP!A:T,20,0)</f>
        <v>直连</v>
      </c>
    </row>
    <row r="7" s="4" customFormat="1" hidden="1" spans="1:9">
      <c r="A7" s="4">
        <v>16821743476</v>
      </c>
      <c r="B7" s="5">
        <v>44519</v>
      </c>
      <c r="C7" s="5">
        <v>44521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16824854489</v>
      </c>
      <c r="B8" s="5">
        <v>44519</v>
      </c>
      <c r="C8" s="5">
        <v>44521</v>
      </c>
      <c r="D8" s="4">
        <v>157.75</v>
      </c>
      <c r="E8" s="4" t="str">
        <f>VLOOKUP(A8,HOP!A:L,12,0)</f>
        <v>157.75</v>
      </c>
      <c r="F8" s="4" t="str">
        <f>VLOOKUP(A8,HOP!A:C,3,0)</f>
        <v>2304336</v>
      </c>
      <c r="G8" s="4">
        <f t="shared" si="0"/>
        <v>0</v>
      </c>
      <c r="H8" s="4" t="str">
        <f t="shared" si="1"/>
        <v>，2304336</v>
      </c>
      <c r="I8" s="4" t="str">
        <f>VLOOKUP(A8,HOP!A:T,20,0)</f>
        <v>直连</v>
      </c>
    </row>
    <row r="9" s="4" customFormat="1" hidden="1" spans="1:10">
      <c r="A9" s="4">
        <v>16824847224</v>
      </c>
      <c r="B9" s="5">
        <v>44520</v>
      </c>
      <c r="C9" s="5">
        <v>44521</v>
      </c>
      <c r="D9" s="4">
        <v>373.15</v>
      </c>
      <c r="E9" s="4">
        <v>373.15</v>
      </c>
      <c r="F9" s="8" t="s">
        <v>101</v>
      </c>
      <c r="G9" s="4">
        <f t="shared" si="0"/>
        <v>0</v>
      </c>
      <c r="H9" s="4" t="str">
        <f t="shared" si="1"/>
        <v>，202111192000350021</v>
      </c>
      <c r="I9" s="4" t="e">
        <f>VLOOKUP(A9,HOP!A:T,20,0)</f>
        <v>#N/A</v>
      </c>
      <c r="J9" s="4">
        <v>11.19</v>
      </c>
    </row>
    <row r="10" s="4" customFormat="1" hidden="1" spans="1:9">
      <c r="A10" s="4">
        <v>16825709547</v>
      </c>
      <c r="B10" s="5">
        <v>44520</v>
      </c>
      <c r="C10" s="5">
        <v>44521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16826353265</v>
      </c>
      <c r="B11" s="5">
        <v>44520</v>
      </c>
      <c r="C11" s="5">
        <v>44521</v>
      </c>
      <c r="D11" s="4">
        <v>221.33</v>
      </c>
      <c r="E11" s="4" t="str">
        <f>VLOOKUP(A11,HOP!A:L,12,0)</f>
        <v>221.33</v>
      </c>
      <c r="F11" s="4" t="str">
        <f>VLOOKUP(A11,HOP!A:C,3,0)</f>
        <v>2304792</v>
      </c>
      <c r="G11" s="4">
        <f t="shared" si="0"/>
        <v>0</v>
      </c>
      <c r="H11" s="4" t="str">
        <f t="shared" si="1"/>
        <v>，2304792</v>
      </c>
      <c r="I11" s="4" t="str">
        <f>VLOOKUP(A11,HOP!A:T,20,0)</f>
        <v>直连</v>
      </c>
    </row>
    <row r="12" s="4" customFormat="1" spans="1:9">
      <c r="A12" s="4">
        <v>16826527569</v>
      </c>
      <c r="B12" s="5">
        <v>44520</v>
      </c>
      <c r="C12" s="5">
        <v>44521</v>
      </c>
      <c r="D12" s="4">
        <v>102.5</v>
      </c>
      <c r="E12" s="4" t="str">
        <f>VLOOKUP(A12,HOP!A:L,12,0)</f>
        <v>102.50</v>
      </c>
      <c r="F12" s="4" t="str">
        <f>VLOOKUP(A12,HOP!A:C,3,0)</f>
        <v>2304866</v>
      </c>
      <c r="G12" s="4">
        <f t="shared" si="0"/>
        <v>0</v>
      </c>
      <c r="H12" s="4" t="str">
        <f t="shared" si="1"/>
        <v>，2304866</v>
      </c>
      <c r="I12" s="4" t="str">
        <f>VLOOKUP(A12,HOP!A:T,20,0)</f>
        <v>直连</v>
      </c>
    </row>
    <row r="13" s="4" customFormat="1" spans="1:9">
      <c r="A13" s="4">
        <v>16829463262</v>
      </c>
      <c r="B13" s="5">
        <v>44520</v>
      </c>
      <c r="C13" s="5">
        <v>44521</v>
      </c>
      <c r="D13" s="4">
        <v>173.23</v>
      </c>
      <c r="E13" s="4" t="str">
        <f>VLOOKUP(A13,HOP!A:L,12,0)</f>
        <v>173.23</v>
      </c>
      <c r="F13" s="4" t="str">
        <f>VLOOKUP(A13,HOP!A:C,3,0)</f>
        <v>2304947</v>
      </c>
      <c r="G13" s="4">
        <f t="shared" si="0"/>
        <v>0</v>
      </c>
      <c r="H13" s="4" t="str">
        <f t="shared" si="1"/>
        <v>，2304947</v>
      </c>
      <c r="I13" s="4" t="str">
        <f>VLOOKUP(A13,HOP!A:T,20,0)</f>
        <v>直连</v>
      </c>
    </row>
    <row r="14" s="4" customFormat="1" spans="1:9">
      <c r="A14" s="4">
        <v>16830057326</v>
      </c>
      <c r="B14" s="5">
        <v>44520</v>
      </c>
      <c r="C14" s="5">
        <v>44521</v>
      </c>
      <c r="D14" s="4">
        <v>227.23</v>
      </c>
      <c r="E14" s="4" t="str">
        <f>VLOOKUP(A14,HOP!A:L,12,0)</f>
        <v>227.23</v>
      </c>
      <c r="F14" s="4" t="str">
        <f>VLOOKUP(A14,HOP!A:C,3,0)</f>
        <v>2304999</v>
      </c>
      <c r="G14" s="4">
        <f t="shared" si="0"/>
        <v>0</v>
      </c>
      <c r="H14" s="4" t="str">
        <f t="shared" si="1"/>
        <v>，2304999</v>
      </c>
      <c r="I14" s="4" t="str">
        <f>VLOOKUP(A14,HOP!A:T,20,0)</f>
        <v>直连</v>
      </c>
    </row>
    <row r="15" s="4" customFormat="1" hidden="1" spans="1:11">
      <c r="A15" s="4">
        <v>16830401749</v>
      </c>
      <c r="B15" s="5">
        <v>44520</v>
      </c>
      <c r="C15" s="5">
        <v>44521</v>
      </c>
      <c r="D15" s="4">
        <v>373.15</v>
      </c>
      <c r="E15" s="4">
        <v>373.15</v>
      </c>
      <c r="F15" s="8" t="s">
        <v>102</v>
      </c>
      <c r="G15" s="4">
        <f t="shared" si="0"/>
        <v>0</v>
      </c>
      <c r="H15" s="4" t="str">
        <f t="shared" si="1"/>
        <v>，202111201438480022</v>
      </c>
      <c r="I15" s="4" t="e">
        <f>VLOOKUP(A15,HOP!A:T,20,0)</f>
        <v>#N/A</v>
      </c>
      <c r="J15" s="6">
        <v>11.2</v>
      </c>
      <c r="K15" s="4" t="s">
        <v>103</v>
      </c>
    </row>
    <row r="16" s="4" customFormat="1" spans="1:9">
      <c r="A16" s="4">
        <v>16830623519</v>
      </c>
      <c r="B16" s="5">
        <v>44520</v>
      </c>
      <c r="C16" s="5">
        <v>44521</v>
      </c>
      <c r="D16" s="4">
        <v>116.12</v>
      </c>
      <c r="E16" s="4" t="str">
        <f>VLOOKUP(A16,HOP!A:L,12,0)</f>
        <v>116.12</v>
      </c>
      <c r="F16" s="4" t="str">
        <f>VLOOKUP(A16,HOP!A:C,3,0)</f>
        <v>2305104</v>
      </c>
      <c r="G16" s="4">
        <f t="shared" si="0"/>
        <v>0</v>
      </c>
      <c r="H16" s="4" t="str">
        <f t="shared" si="1"/>
        <v>，2305104</v>
      </c>
      <c r="I16" s="4" t="str">
        <f>VLOOKUP(A16,HOP!A:T,20,0)</f>
        <v>直连</v>
      </c>
    </row>
    <row r="17" s="4" customFormat="1" spans="1:9">
      <c r="A17" s="4">
        <v>16830782849</v>
      </c>
      <c r="B17" s="5">
        <v>44520</v>
      </c>
      <c r="C17" s="5">
        <v>44521</v>
      </c>
      <c r="D17" s="4">
        <v>426.26</v>
      </c>
      <c r="E17" s="4" t="str">
        <f>VLOOKUP(A17,HOP!A:L,12,0)</f>
        <v>426.26</v>
      </c>
      <c r="F17" s="4" t="str">
        <f>VLOOKUP(A17,HOP!A:C,3,0)</f>
        <v>2305142</v>
      </c>
      <c r="G17" s="4">
        <f t="shared" si="0"/>
        <v>0</v>
      </c>
      <c r="H17" s="4" t="str">
        <f t="shared" si="1"/>
        <v>，2305142</v>
      </c>
      <c r="I17" s="4" t="str">
        <f>VLOOKUP(A17,HOP!A:T,20,0)</f>
        <v>直采</v>
      </c>
    </row>
    <row r="18" s="4" customFormat="1" spans="1:9">
      <c r="A18" s="4">
        <v>16830788285</v>
      </c>
      <c r="B18" s="5">
        <v>44520</v>
      </c>
      <c r="C18" s="5">
        <v>44521</v>
      </c>
      <c r="D18" s="4">
        <v>213.13</v>
      </c>
      <c r="E18" s="4" t="str">
        <f>VLOOKUP(A18,HOP!A:L,12,0)</f>
        <v>213.13</v>
      </c>
      <c r="F18" s="4" t="str">
        <f>VLOOKUP(A18,HOP!A:C,3,0)</f>
        <v>2305143</v>
      </c>
      <c r="G18" s="4">
        <f t="shared" si="0"/>
        <v>0</v>
      </c>
      <c r="H18" s="4" t="str">
        <f t="shared" si="1"/>
        <v>，2305143</v>
      </c>
      <c r="I18" s="4" t="str">
        <f>VLOOKUP(A18,HOP!A:T,20,0)</f>
        <v>直采</v>
      </c>
    </row>
    <row r="19" s="4" customFormat="1" spans="1:9">
      <c r="A19" s="4">
        <v>16830829942</v>
      </c>
      <c r="B19" s="5">
        <v>44520</v>
      </c>
      <c r="C19" s="5">
        <v>44521</v>
      </c>
      <c r="D19" s="4">
        <v>116.12</v>
      </c>
      <c r="E19" s="4" t="str">
        <f>VLOOKUP(A19,HOP!A:L,12,0)</f>
        <v>116.12</v>
      </c>
      <c r="F19" s="4" t="str">
        <f>VLOOKUP(A19,HOP!A:C,3,0)</f>
        <v>2305154</v>
      </c>
      <c r="G19" s="4">
        <f t="shared" si="0"/>
        <v>0</v>
      </c>
      <c r="H19" s="4" t="str">
        <f t="shared" si="1"/>
        <v>，2305154</v>
      </c>
      <c r="I19" s="4" t="str">
        <f>VLOOKUP(A19,HOP!A:T,20,0)</f>
        <v>直连</v>
      </c>
    </row>
    <row r="20" s="4" customFormat="1" spans="1:9">
      <c r="A20" s="4">
        <v>16830846141</v>
      </c>
      <c r="B20" s="5">
        <v>44520</v>
      </c>
      <c r="C20" s="5">
        <v>44521</v>
      </c>
      <c r="D20" s="4">
        <v>171.84</v>
      </c>
      <c r="E20" s="4" t="str">
        <f>VLOOKUP(A20,HOP!A:L,12,0)</f>
        <v>171.84</v>
      </c>
      <c r="F20" s="4" t="str">
        <f>VLOOKUP(A20,HOP!A:C,3,0)</f>
        <v>2305162</v>
      </c>
      <c r="G20" s="4">
        <f t="shared" si="0"/>
        <v>0</v>
      </c>
      <c r="H20" s="4" t="str">
        <f t="shared" si="1"/>
        <v>，2305162</v>
      </c>
      <c r="I20" s="4" t="str">
        <f>VLOOKUP(A20,HOP!A:T,20,0)</f>
        <v>直连</v>
      </c>
    </row>
    <row r="21" s="4" customFormat="1" hidden="1" spans="1:10">
      <c r="A21" s="4">
        <v>16831338772</v>
      </c>
      <c r="B21" s="5">
        <v>44520</v>
      </c>
      <c r="C21" s="5">
        <v>44521</v>
      </c>
      <c r="D21" s="4">
        <v>403.2</v>
      </c>
      <c r="E21" s="4">
        <v>403.2</v>
      </c>
      <c r="F21" s="8" t="s">
        <v>104</v>
      </c>
      <c r="G21" s="4">
        <f t="shared" si="0"/>
        <v>0</v>
      </c>
      <c r="H21" s="4" t="str">
        <f t="shared" si="1"/>
        <v>，202111201749040021</v>
      </c>
      <c r="I21" s="4" t="e">
        <f>VLOOKUP(A21,HOP!A:T,20,0)</f>
        <v>#N/A</v>
      </c>
      <c r="J21" s="6">
        <v>11.2</v>
      </c>
    </row>
    <row r="22" s="4" customFormat="1" spans="1:9">
      <c r="A22" s="4">
        <v>16831358282</v>
      </c>
      <c r="B22" s="5">
        <v>44520</v>
      </c>
      <c r="C22" s="5">
        <v>44521</v>
      </c>
      <c r="D22" s="4">
        <v>259.07</v>
      </c>
      <c r="E22" s="4" t="str">
        <f>VLOOKUP(A22,HOP!A:L,12,0)</f>
        <v>259.07</v>
      </c>
      <c r="F22" s="4" t="str">
        <f>VLOOKUP(A22,HOP!A:C,3,0)</f>
        <v>2305291</v>
      </c>
      <c r="G22" s="4">
        <f t="shared" si="0"/>
        <v>0</v>
      </c>
      <c r="H22" s="4" t="str">
        <f t="shared" si="1"/>
        <v>，2305291</v>
      </c>
      <c r="I22" s="4" t="str">
        <f>VLOOKUP(A22,HOP!A:T,20,0)</f>
        <v>直连</v>
      </c>
    </row>
    <row r="23" s="4" customFormat="1" hidden="1" spans="1:10">
      <c r="A23" s="4">
        <v>16831460701</v>
      </c>
      <c r="B23" s="5">
        <v>44520</v>
      </c>
      <c r="C23" s="5">
        <v>44521</v>
      </c>
      <c r="D23" s="4">
        <v>396.1</v>
      </c>
      <c r="E23" s="4">
        <v>396.1</v>
      </c>
      <c r="F23" s="8" t="s">
        <v>105</v>
      </c>
      <c r="G23" s="4">
        <f t="shared" si="0"/>
        <v>0</v>
      </c>
      <c r="H23" s="4" t="str">
        <f t="shared" si="1"/>
        <v>，202111201816020021</v>
      </c>
      <c r="I23" s="4" t="e">
        <f>VLOOKUP(A23,HOP!A:T,20,0)</f>
        <v>#N/A</v>
      </c>
      <c r="J23" s="6">
        <v>11.2</v>
      </c>
    </row>
    <row r="24" s="4" customFormat="1" spans="1:9">
      <c r="A24" s="4">
        <v>16831501834</v>
      </c>
      <c r="B24" s="5">
        <v>44520</v>
      </c>
      <c r="C24" s="5">
        <v>44521</v>
      </c>
      <c r="D24" s="4">
        <v>102.5</v>
      </c>
      <c r="E24" s="4" t="str">
        <f>VLOOKUP(A24,HOP!A:L,12,0)</f>
        <v>102.50</v>
      </c>
      <c r="F24" s="4" t="str">
        <f>VLOOKUP(A24,HOP!A:C,3,0)</f>
        <v>2305344</v>
      </c>
      <c r="G24" s="4">
        <f t="shared" si="0"/>
        <v>0</v>
      </c>
      <c r="H24" s="4" t="str">
        <f t="shared" si="1"/>
        <v>，2305344</v>
      </c>
      <c r="I24" s="4" t="str">
        <f>VLOOKUP(A24,HOP!A:T,20,0)</f>
        <v>直连</v>
      </c>
    </row>
    <row r="25" s="4" customFormat="1" spans="1:9">
      <c r="A25" s="4">
        <v>16831591866</v>
      </c>
      <c r="B25" s="5">
        <v>44520</v>
      </c>
      <c r="C25" s="5">
        <v>44521</v>
      </c>
      <c r="D25" s="4">
        <v>190.65</v>
      </c>
      <c r="E25" s="4" t="str">
        <f>VLOOKUP(A25,HOP!A:L,12,0)</f>
        <v>190.65</v>
      </c>
      <c r="F25" s="4" t="str">
        <f>VLOOKUP(A25,HOP!A:C,3,0)</f>
        <v>2305371</v>
      </c>
      <c r="G25" s="4">
        <f t="shared" si="0"/>
        <v>0</v>
      </c>
      <c r="H25" s="4" t="str">
        <f t="shared" si="1"/>
        <v>，2305371</v>
      </c>
      <c r="I25" s="4" t="str">
        <f>VLOOKUP(A25,HOP!A:T,20,0)</f>
        <v>直连</v>
      </c>
    </row>
    <row r="26" s="4" customFormat="1" spans="1:9">
      <c r="A26" s="4">
        <v>16831646800</v>
      </c>
      <c r="B26" s="5">
        <v>44520</v>
      </c>
      <c r="C26" s="5">
        <v>44521</v>
      </c>
      <c r="D26" s="4">
        <v>418.2</v>
      </c>
      <c r="E26" s="4" t="str">
        <f>VLOOKUP(A26,HOP!A:L,12,0)</f>
        <v>418.20</v>
      </c>
      <c r="F26" s="4" t="str">
        <f>VLOOKUP(A26,HOP!A:C,3,0)</f>
        <v>2305396</v>
      </c>
      <c r="G26" s="4">
        <f t="shared" si="0"/>
        <v>0</v>
      </c>
      <c r="H26" s="4" t="str">
        <f t="shared" si="1"/>
        <v>，2305396</v>
      </c>
      <c r="I26" s="4" t="str">
        <f>VLOOKUP(A26,HOP!A:T,20,0)</f>
        <v>直采</v>
      </c>
    </row>
    <row r="27" s="4" customFormat="1" spans="1:9">
      <c r="A27" s="4">
        <v>16831844685</v>
      </c>
      <c r="B27" s="5">
        <v>44520</v>
      </c>
      <c r="C27" s="5">
        <v>44521</v>
      </c>
      <c r="D27" s="4">
        <v>210.13</v>
      </c>
      <c r="E27" s="4" t="str">
        <f>VLOOKUP(A27,HOP!A:L,12,0)</f>
        <v>210.13</v>
      </c>
      <c r="F27" s="4" t="str">
        <f>VLOOKUP(A27,HOP!A:C,3,0)</f>
        <v>2305453</v>
      </c>
      <c r="G27" s="4">
        <f t="shared" si="0"/>
        <v>0</v>
      </c>
      <c r="H27" s="4" t="str">
        <f t="shared" si="1"/>
        <v>，2305453</v>
      </c>
      <c r="I27" s="4" t="str">
        <f>VLOOKUP(A27,HOP!A:T,20,0)</f>
        <v>直连</v>
      </c>
    </row>
    <row r="28" s="4" customFormat="1" spans="1:9">
      <c r="A28" s="4">
        <v>16831860495</v>
      </c>
      <c r="B28" s="5">
        <v>44520</v>
      </c>
      <c r="C28" s="5">
        <v>44521</v>
      </c>
      <c r="D28" s="4">
        <v>210.13</v>
      </c>
      <c r="E28" s="4" t="str">
        <f>VLOOKUP(A28,HOP!A:L,12,0)</f>
        <v>210.13</v>
      </c>
      <c r="F28" s="4" t="str">
        <f>VLOOKUP(A28,HOP!A:C,3,0)</f>
        <v>2305463</v>
      </c>
      <c r="G28" s="4">
        <f t="shared" si="0"/>
        <v>0</v>
      </c>
      <c r="H28" s="4" t="str">
        <f t="shared" si="1"/>
        <v>，2305463</v>
      </c>
      <c r="I28" s="4" t="str">
        <f>VLOOKUP(A28,HOP!A:T,20,0)</f>
        <v>直连</v>
      </c>
    </row>
    <row r="29" s="4" customFormat="1" hidden="1" spans="1:9">
      <c r="A29" s="4">
        <v>16831929780</v>
      </c>
      <c r="B29" s="5">
        <v>44520</v>
      </c>
      <c r="C29" s="5">
        <v>44521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spans="1:9">
      <c r="A30" s="4">
        <v>16832755864</v>
      </c>
      <c r="B30" s="5">
        <v>44520</v>
      </c>
      <c r="C30" s="5">
        <v>44521</v>
      </c>
      <c r="D30" s="4">
        <v>186.14</v>
      </c>
      <c r="E30" s="4" t="str">
        <f>VLOOKUP(A30,HOP!A:L,12,0)</f>
        <v>186.14</v>
      </c>
      <c r="F30" s="4" t="str">
        <f>VLOOKUP(A30,HOP!A:C,3,0)</f>
        <v>2305726</v>
      </c>
      <c r="G30" s="4">
        <f t="shared" si="0"/>
        <v>0</v>
      </c>
      <c r="H30" s="4" t="str">
        <f t="shared" si="1"/>
        <v>，2305726</v>
      </c>
      <c r="I30" s="4" t="str">
        <f>VLOOKUP(A30,HOP!A:T,20,0)</f>
        <v>直连</v>
      </c>
    </row>
    <row r="32" spans="4:4">
      <c r="D32" s="4">
        <f>SUM(D2:D31)</f>
        <v>6189.8</v>
      </c>
    </row>
    <row r="35" spans="1:5">
      <c r="A35" s="4" t="s">
        <v>106</v>
      </c>
      <c r="D35" s="4">
        <v>1940.13</v>
      </c>
      <c r="E35" s="4">
        <v>2365.49</v>
      </c>
    </row>
    <row r="36" spans="1:5">
      <c r="A36" s="4" t="s">
        <v>107</v>
      </c>
      <c r="D36" s="4">
        <v>2704.07</v>
      </c>
      <c r="E36" s="4">
        <v>3296.92</v>
      </c>
    </row>
    <row r="37" spans="1:5">
      <c r="A37" s="4" t="s">
        <v>108</v>
      </c>
      <c r="D37" s="4">
        <v>1172.45</v>
      </c>
      <c r="E37" s="4">
        <v>1429.5</v>
      </c>
    </row>
    <row r="38" spans="1:5">
      <c r="A38" s="4" t="s">
        <v>109</v>
      </c>
      <c r="D38" s="4">
        <v>373.15</v>
      </c>
      <c r="E38" s="4">
        <v>454.96</v>
      </c>
    </row>
    <row r="39" spans="1:5">
      <c r="A39" s="4" t="s">
        <v>110</v>
      </c>
      <c r="D39" s="4">
        <f>SUBTOTAL(9,D35:D38)</f>
        <v>6189.8</v>
      </c>
      <c r="E39" s="4">
        <f>SUBTOTAL(9,E35:E38)</f>
        <v>7546.87</v>
      </c>
    </row>
    <row r="40" spans="1:1">
      <c r="A40" s="4" t="s">
        <v>111</v>
      </c>
    </row>
  </sheetData>
  <autoFilter ref="A1:X30">
    <filterColumn colId="3">
      <filters>
        <filter val="116.12"/>
        <filter val="210.13"/>
        <filter val="213.13"/>
        <filter val="186.14"/>
        <filter val="243.15"/>
        <filter val="373.15"/>
        <filter val="396.1"/>
        <filter val="403.2"/>
        <filter val="418.2"/>
        <filter val="173.23"/>
        <filter val="227.23"/>
        <filter val="102.5"/>
        <filter val="190.65"/>
        <filter val="426.26"/>
        <filter val="221.33"/>
        <filter val="259.33"/>
        <filter val="157.75"/>
        <filter val="171.84"/>
        <filter val="259.07"/>
      </filters>
    </filterColumn>
    <filterColumn colId="8">
      <customFilters>
        <customFilter operator="equal" val="直采"/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</row>
    <row r="2" s="1" customFormat="1" spans="1:20">
      <c r="A2" s="3">
        <v>16786635081</v>
      </c>
      <c r="B2" s="1" t="s">
        <v>129</v>
      </c>
      <c r="C2" s="1" t="s">
        <v>130</v>
      </c>
      <c r="D2" s="1" t="s">
        <v>131</v>
      </c>
      <c r="E2" s="1" t="s">
        <v>30</v>
      </c>
      <c r="F2" s="1" t="s">
        <v>132</v>
      </c>
      <c r="G2" s="1" t="s">
        <v>133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</row>
    <row r="3" s="1" customFormat="1" spans="1:20">
      <c r="A3" s="3">
        <v>16803052051</v>
      </c>
      <c r="B3" s="1" t="s">
        <v>144</v>
      </c>
      <c r="C3" s="1" t="s">
        <v>145</v>
      </c>
      <c r="D3" s="1" t="s">
        <v>131</v>
      </c>
      <c r="E3" s="1" t="s">
        <v>35</v>
      </c>
      <c r="F3" s="1" t="s">
        <v>132</v>
      </c>
      <c r="G3" s="1" t="s">
        <v>133</v>
      </c>
      <c r="H3" s="1" t="s">
        <v>134</v>
      </c>
      <c r="I3" s="1" t="s">
        <v>146</v>
      </c>
      <c r="J3" s="1" t="s">
        <v>136</v>
      </c>
      <c r="K3" s="1" t="s">
        <v>146</v>
      </c>
      <c r="L3" s="1" t="s">
        <v>146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147</v>
      </c>
      <c r="R3" s="1" t="s">
        <v>141</v>
      </c>
      <c r="S3" s="1" t="s">
        <v>142</v>
      </c>
      <c r="T3" s="1" t="s">
        <v>143</v>
      </c>
    </row>
    <row r="4" s="1" customFormat="1" spans="1:20">
      <c r="A4" s="3">
        <v>16814534012</v>
      </c>
      <c r="B4" s="1" t="s">
        <v>148</v>
      </c>
      <c r="C4" s="1" t="s">
        <v>149</v>
      </c>
      <c r="D4" s="1" t="s">
        <v>131</v>
      </c>
      <c r="E4" s="1" t="s">
        <v>37</v>
      </c>
      <c r="F4" s="1" t="s">
        <v>150</v>
      </c>
      <c r="G4" s="1" t="s">
        <v>133</v>
      </c>
      <c r="H4" s="1" t="s">
        <v>134</v>
      </c>
      <c r="I4" s="1" t="s">
        <v>151</v>
      </c>
      <c r="J4" s="1" t="s">
        <v>136</v>
      </c>
      <c r="K4" s="1" t="s">
        <v>151</v>
      </c>
      <c r="L4" s="1" t="s">
        <v>151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152</v>
      </c>
      <c r="R4" s="1" t="s">
        <v>141</v>
      </c>
      <c r="S4" s="1" t="s">
        <v>142</v>
      </c>
      <c r="T4" s="1" t="s">
        <v>143</v>
      </c>
    </row>
    <row r="5" s="1" customFormat="1" spans="1:20">
      <c r="A5" s="3">
        <v>16818452324</v>
      </c>
      <c r="B5" s="1" t="s">
        <v>153</v>
      </c>
      <c r="C5" s="1" t="s">
        <v>154</v>
      </c>
      <c r="D5" s="1" t="s">
        <v>155</v>
      </c>
      <c r="E5" s="1" t="s">
        <v>44</v>
      </c>
      <c r="F5" s="1" t="s">
        <v>132</v>
      </c>
      <c r="G5" s="1" t="s">
        <v>133</v>
      </c>
      <c r="H5" s="1" t="s">
        <v>134</v>
      </c>
      <c r="I5" s="1" t="s">
        <v>156</v>
      </c>
      <c r="J5" s="1" t="s">
        <v>136</v>
      </c>
      <c r="K5" s="1" t="s">
        <v>156</v>
      </c>
      <c r="L5" s="1" t="s">
        <v>156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157</v>
      </c>
      <c r="R5" s="1" t="s">
        <v>141</v>
      </c>
      <c r="S5" s="1" t="s">
        <v>142</v>
      </c>
      <c r="T5" s="1" t="s">
        <v>158</v>
      </c>
    </row>
    <row r="6" s="1" customFormat="1" spans="1:20">
      <c r="A6" s="3">
        <v>16824854489</v>
      </c>
      <c r="B6" s="1" t="s">
        <v>150</v>
      </c>
      <c r="C6" s="1" t="s">
        <v>159</v>
      </c>
      <c r="D6" s="1" t="s">
        <v>160</v>
      </c>
      <c r="E6" s="1" t="s">
        <v>50</v>
      </c>
      <c r="F6" s="1" t="s">
        <v>150</v>
      </c>
      <c r="G6" s="1" t="s">
        <v>133</v>
      </c>
      <c r="H6" s="1" t="s">
        <v>134</v>
      </c>
      <c r="I6" s="1" t="s">
        <v>161</v>
      </c>
      <c r="J6" s="1" t="s">
        <v>136</v>
      </c>
      <c r="K6" s="1" t="s">
        <v>161</v>
      </c>
      <c r="L6" s="1" t="s">
        <v>161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162</v>
      </c>
      <c r="R6" s="1" t="s">
        <v>141</v>
      </c>
      <c r="S6" s="1" t="s">
        <v>142</v>
      </c>
      <c r="T6" s="1" t="s">
        <v>158</v>
      </c>
    </row>
    <row r="7" s="1" customFormat="1" spans="1:20">
      <c r="A7" s="3">
        <v>16826353265</v>
      </c>
      <c r="B7" s="1" t="s">
        <v>132</v>
      </c>
      <c r="C7" s="1" t="s">
        <v>163</v>
      </c>
      <c r="D7" s="1" t="s">
        <v>164</v>
      </c>
      <c r="E7" s="1" t="s">
        <v>59</v>
      </c>
      <c r="F7" s="1" t="s">
        <v>132</v>
      </c>
      <c r="G7" s="1" t="s">
        <v>133</v>
      </c>
      <c r="H7" s="1" t="s">
        <v>134</v>
      </c>
      <c r="I7" s="1" t="s">
        <v>165</v>
      </c>
      <c r="J7" s="1" t="s">
        <v>136</v>
      </c>
      <c r="K7" s="1" t="s">
        <v>165</v>
      </c>
      <c r="L7" s="1" t="s">
        <v>165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166</v>
      </c>
      <c r="R7" s="1" t="s">
        <v>141</v>
      </c>
      <c r="S7" s="1" t="s">
        <v>142</v>
      </c>
      <c r="T7" s="1" t="s">
        <v>158</v>
      </c>
    </row>
    <row r="8" s="1" customFormat="1" spans="1:20">
      <c r="A8" s="3">
        <v>16826527569</v>
      </c>
      <c r="B8" s="1" t="s">
        <v>132</v>
      </c>
      <c r="C8" s="1" t="s">
        <v>167</v>
      </c>
      <c r="D8" s="1" t="s">
        <v>168</v>
      </c>
      <c r="E8" s="1" t="s">
        <v>62</v>
      </c>
      <c r="F8" s="1" t="s">
        <v>132</v>
      </c>
      <c r="G8" s="1" t="s">
        <v>133</v>
      </c>
      <c r="H8" s="1" t="s">
        <v>134</v>
      </c>
      <c r="I8" s="1" t="s">
        <v>169</v>
      </c>
      <c r="J8" s="1" t="s">
        <v>136</v>
      </c>
      <c r="K8" s="1" t="s">
        <v>169</v>
      </c>
      <c r="L8" s="1" t="s">
        <v>169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170</v>
      </c>
      <c r="R8" s="1" t="s">
        <v>141</v>
      </c>
      <c r="S8" s="1" t="s">
        <v>142</v>
      </c>
      <c r="T8" s="1" t="s">
        <v>158</v>
      </c>
    </row>
    <row r="9" s="1" customFormat="1" spans="1:20">
      <c r="A9" s="3">
        <v>16829463262</v>
      </c>
      <c r="B9" s="1" t="s">
        <v>132</v>
      </c>
      <c r="C9" s="1" t="s">
        <v>171</v>
      </c>
      <c r="D9" s="1" t="s">
        <v>172</v>
      </c>
      <c r="E9" s="1" t="s">
        <v>65</v>
      </c>
      <c r="F9" s="1" t="s">
        <v>132</v>
      </c>
      <c r="G9" s="1" t="s">
        <v>133</v>
      </c>
      <c r="H9" s="1" t="s">
        <v>134</v>
      </c>
      <c r="I9" s="1" t="s">
        <v>173</v>
      </c>
      <c r="J9" s="1" t="s">
        <v>136</v>
      </c>
      <c r="K9" s="1" t="s">
        <v>173</v>
      </c>
      <c r="L9" s="1" t="s">
        <v>173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174</v>
      </c>
      <c r="R9" s="1" t="s">
        <v>141</v>
      </c>
      <c r="S9" s="1" t="s">
        <v>142</v>
      </c>
      <c r="T9" s="1" t="s">
        <v>158</v>
      </c>
    </row>
    <row r="10" s="1" customFormat="1" spans="1:20">
      <c r="A10" s="3">
        <v>16830057326</v>
      </c>
      <c r="B10" s="1" t="s">
        <v>132</v>
      </c>
      <c r="C10" s="1" t="s">
        <v>175</v>
      </c>
      <c r="D10" s="1" t="s">
        <v>176</v>
      </c>
      <c r="E10" s="1" t="s">
        <v>68</v>
      </c>
      <c r="F10" s="1" t="s">
        <v>132</v>
      </c>
      <c r="G10" s="1" t="s">
        <v>133</v>
      </c>
      <c r="H10" s="1" t="s">
        <v>134</v>
      </c>
      <c r="I10" s="1" t="s">
        <v>177</v>
      </c>
      <c r="J10" s="1" t="s">
        <v>136</v>
      </c>
      <c r="K10" s="1" t="s">
        <v>177</v>
      </c>
      <c r="L10" s="1" t="s">
        <v>177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178</v>
      </c>
      <c r="R10" s="1" t="s">
        <v>141</v>
      </c>
      <c r="S10" s="1" t="s">
        <v>142</v>
      </c>
      <c r="T10" s="1" t="s">
        <v>158</v>
      </c>
    </row>
    <row r="11" s="1" customFormat="1" spans="1:20">
      <c r="A11" s="3">
        <v>16830623519</v>
      </c>
      <c r="B11" s="1" t="s">
        <v>132</v>
      </c>
      <c r="C11" s="1" t="s">
        <v>179</v>
      </c>
      <c r="D11" s="1" t="s">
        <v>180</v>
      </c>
      <c r="E11" s="1" t="s">
        <v>72</v>
      </c>
      <c r="F11" s="1" t="s">
        <v>132</v>
      </c>
      <c r="G11" s="1" t="s">
        <v>133</v>
      </c>
      <c r="H11" s="1" t="s">
        <v>134</v>
      </c>
      <c r="I11" s="1" t="s">
        <v>181</v>
      </c>
      <c r="J11" s="1" t="s">
        <v>136</v>
      </c>
      <c r="K11" s="1" t="s">
        <v>181</v>
      </c>
      <c r="L11" s="1" t="s">
        <v>181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182</v>
      </c>
      <c r="R11" s="1" t="s">
        <v>141</v>
      </c>
      <c r="S11" s="1" t="s">
        <v>142</v>
      </c>
      <c r="T11" s="1" t="s">
        <v>158</v>
      </c>
    </row>
    <row r="12" s="1" customFormat="1" spans="1:20">
      <c r="A12" s="3">
        <v>16830782849</v>
      </c>
      <c r="B12" s="1" t="s">
        <v>132</v>
      </c>
      <c r="C12" s="1" t="s">
        <v>183</v>
      </c>
      <c r="D12" s="1" t="s">
        <v>131</v>
      </c>
      <c r="E12" s="1" t="s">
        <v>73</v>
      </c>
      <c r="F12" s="1" t="s">
        <v>132</v>
      </c>
      <c r="G12" s="1" t="s">
        <v>133</v>
      </c>
      <c r="H12" s="1" t="s">
        <v>134</v>
      </c>
      <c r="I12" s="1" t="s">
        <v>151</v>
      </c>
      <c r="J12" s="1" t="s">
        <v>136</v>
      </c>
      <c r="K12" s="1" t="s">
        <v>151</v>
      </c>
      <c r="L12" s="1" t="s">
        <v>151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184</v>
      </c>
      <c r="R12" s="1" t="s">
        <v>141</v>
      </c>
      <c r="S12" s="1" t="s">
        <v>142</v>
      </c>
      <c r="T12" s="1" t="s">
        <v>143</v>
      </c>
    </row>
    <row r="13" s="1" customFormat="1" spans="1:20">
      <c r="A13" s="3">
        <v>16830788285</v>
      </c>
      <c r="B13" s="1" t="s">
        <v>132</v>
      </c>
      <c r="C13" s="1" t="s">
        <v>185</v>
      </c>
      <c r="D13" s="1" t="s">
        <v>131</v>
      </c>
      <c r="E13" s="1" t="s">
        <v>74</v>
      </c>
      <c r="F13" s="1" t="s">
        <v>132</v>
      </c>
      <c r="G13" s="1" t="s">
        <v>133</v>
      </c>
      <c r="H13" s="1" t="s">
        <v>134</v>
      </c>
      <c r="I13" s="1" t="s">
        <v>146</v>
      </c>
      <c r="J13" s="1" t="s">
        <v>136</v>
      </c>
      <c r="K13" s="1" t="s">
        <v>146</v>
      </c>
      <c r="L13" s="1" t="s">
        <v>146</v>
      </c>
      <c r="M13" s="1" t="s">
        <v>137</v>
      </c>
      <c r="N13" s="1" t="s">
        <v>137</v>
      </c>
      <c r="O13" s="1" t="s">
        <v>138</v>
      </c>
      <c r="P13" s="1" t="s">
        <v>139</v>
      </c>
      <c r="Q13" s="1" t="s">
        <v>186</v>
      </c>
      <c r="R13" s="1" t="s">
        <v>141</v>
      </c>
      <c r="S13" s="1" t="s">
        <v>142</v>
      </c>
      <c r="T13" s="1" t="s">
        <v>143</v>
      </c>
    </row>
    <row r="14" s="1" customFormat="1" spans="1:20">
      <c r="A14" s="3">
        <v>16830829942</v>
      </c>
      <c r="B14" s="1" t="s">
        <v>132</v>
      </c>
      <c r="C14" s="1" t="s">
        <v>187</v>
      </c>
      <c r="D14" s="1" t="s">
        <v>180</v>
      </c>
      <c r="E14" s="1" t="s">
        <v>75</v>
      </c>
      <c r="F14" s="1" t="s">
        <v>132</v>
      </c>
      <c r="G14" s="1" t="s">
        <v>133</v>
      </c>
      <c r="H14" s="1" t="s">
        <v>134</v>
      </c>
      <c r="I14" s="1" t="s">
        <v>181</v>
      </c>
      <c r="J14" s="1" t="s">
        <v>136</v>
      </c>
      <c r="K14" s="1" t="s">
        <v>181</v>
      </c>
      <c r="L14" s="1" t="s">
        <v>181</v>
      </c>
      <c r="M14" s="1" t="s">
        <v>137</v>
      </c>
      <c r="N14" s="1" t="s">
        <v>137</v>
      </c>
      <c r="O14" s="1" t="s">
        <v>138</v>
      </c>
      <c r="P14" s="1" t="s">
        <v>139</v>
      </c>
      <c r="Q14" s="1" t="s">
        <v>188</v>
      </c>
      <c r="R14" s="1" t="s">
        <v>141</v>
      </c>
      <c r="S14" s="1" t="s">
        <v>142</v>
      </c>
      <c r="T14" s="1" t="s">
        <v>158</v>
      </c>
    </row>
    <row r="15" s="1" customFormat="1" spans="1:20">
      <c r="A15" s="3">
        <v>16830846141</v>
      </c>
      <c r="B15" s="1" t="s">
        <v>132</v>
      </c>
      <c r="C15" s="1" t="s">
        <v>189</v>
      </c>
      <c r="D15" s="1" t="s">
        <v>190</v>
      </c>
      <c r="E15" s="1" t="s">
        <v>78</v>
      </c>
      <c r="F15" s="1" t="s">
        <v>132</v>
      </c>
      <c r="G15" s="1" t="s">
        <v>133</v>
      </c>
      <c r="H15" s="1" t="s">
        <v>134</v>
      </c>
      <c r="I15" s="1" t="s">
        <v>191</v>
      </c>
      <c r="J15" s="1" t="s">
        <v>136</v>
      </c>
      <c r="K15" s="1" t="s">
        <v>191</v>
      </c>
      <c r="L15" s="1" t="s">
        <v>191</v>
      </c>
      <c r="M15" s="1" t="s">
        <v>137</v>
      </c>
      <c r="N15" s="1" t="s">
        <v>137</v>
      </c>
      <c r="O15" s="1" t="s">
        <v>138</v>
      </c>
      <c r="P15" s="1" t="s">
        <v>139</v>
      </c>
      <c r="Q15" s="1" t="s">
        <v>192</v>
      </c>
      <c r="R15" s="1" t="s">
        <v>141</v>
      </c>
      <c r="S15" s="1" t="s">
        <v>142</v>
      </c>
      <c r="T15" s="1" t="s">
        <v>158</v>
      </c>
    </row>
    <row r="16" s="1" customFormat="1" spans="1:20">
      <c r="A16" s="3">
        <v>16831358282</v>
      </c>
      <c r="B16" s="1" t="s">
        <v>132</v>
      </c>
      <c r="C16" s="1" t="s">
        <v>193</v>
      </c>
      <c r="D16" s="1" t="s">
        <v>194</v>
      </c>
      <c r="E16" s="1" t="s">
        <v>83</v>
      </c>
      <c r="F16" s="1" t="s">
        <v>132</v>
      </c>
      <c r="G16" s="1" t="s">
        <v>133</v>
      </c>
      <c r="H16" s="1" t="s">
        <v>134</v>
      </c>
      <c r="I16" s="1" t="s">
        <v>195</v>
      </c>
      <c r="J16" s="1" t="s">
        <v>136</v>
      </c>
      <c r="K16" s="1" t="s">
        <v>195</v>
      </c>
      <c r="L16" s="1" t="s">
        <v>195</v>
      </c>
      <c r="M16" s="1" t="s">
        <v>137</v>
      </c>
      <c r="N16" s="1" t="s">
        <v>137</v>
      </c>
      <c r="O16" s="1" t="s">
        <v>138</v>
      </c>
      <c r="P16" s="1" t="s">
        <v>139</v>
      </c>
      <c r="Q16" s="1" t="s">
        <v>196</v>
      </c>
      <c r="R16" s="1" t="s">
        <v>141</v>
      </c>
      <c r="S16" s="1" t="s">
        <v>142</v>
      </c>
      <c r="T16" s="1" t="s">
        <v>158</v>
      </c>
    </row>
    <row r="17" s="1" customFormat="1" spans="1:20">
      <c r="A17" s="3">
        <v>16831501834</v>
      </c>
      <c r="B17" s="1" t="s">
        <v>132</v>
      </c>
      <c r="C17" s="1" t="s">
        <v>197</v>
      </c>
      <c r="D17" s="1" t="s">
        <v>168</v>
      </c>
      <c r="E17" s="1" t="s">
        <v>86</v>
      </c>
      <c r="F17" s="1" t="s">
        <v>132</v>
      </c>
      <c r="G17" s="1" t="s">
        <v>133</v>
      </c>
      <c r="H17" s="1" t="s">
        <v>134</v>
      </c>
      <c r="I17" s="1" t="s">
        <v>169</v>
      </c>
      <c r="J17" s="1" t="s">
        <v>136</v>
      </c>
      <c r="K17" s="1" t="s">
        <v>169</v>
      </c>
      <c r="L17" s="1" t="s">
        <v>169</v>
      </c>
      <c r="M17" s="1" t="s">
        <v>137</v>
      </c>
      <c r="N17" s="1" t="s">
        <v>137</v>
      </c>
      <c r="O17" s="1" t="s">
        <v>138</v>
      </c>
      <c r="P17" s="1" t="s">
        <v>139</v>
      </c>
      <c r="Q17" s="1" t="s">
        <v>198</v>
      </c>
      <c r="R17" s="1" t="s">
        <v>141</v>
      </c>
      <c r="S17" s="1" t="s">
        <v>142</v>
      </c>
      <c r="T17" s="1" t="s">
        <v>158</v>
      </c>
    </row>
    <row r="18" s="1" customFormat="1" spans="1:20">
      <c r="A18" s="3">
        <v>16831591866</v>
      </c>
      <c r="B18" s="1" t="s">
        <v>132</v>
      </c>
      <c r="C18" s="1" t="s">
        <v>199</v>
      </c>
      <c r="D18" s="1" t="s">
        <v>200</v>
      </c>
      <c r="E18" s="1" t="s">
        <v>88</v>
      </c>
      <c r="F18" s="1" t="s">
        <v>132</v>
      </c>
      <c r="G18" s="1" t="s">
        <v>133</v>
      </c>
      <c r="H18" s="1" t="s">
        <v>134</v>
      </c>
      <c r="I18" s="1" t="s">
        <v>201</v>
      </c>
      <c r="J18" s="1" t="s">
        <v>136</v>
      </c>
      <c r="K18" s="1" t="s">
        <v>201</v>
      </c>
      <c r="L18" s="1" t="s">
        <v>201</v>
      </c>
      <c r="M18" s="1" t="s">
        <v>137</v>
      </c>
      <c r="N18" s="1" t="s">
        <v>137</v>
      </c>
      <c r="O18" s="1" t="s">
        <v>138</v>
      </c>
      <c r="P18" s="1" t="s">
        <v>139</v>
      </c>
      <c r="Q18" s="1" t="s">
        <v>202</v>
      </c>
      <c r="R18" s="1" t="s">
        <v>141</v>
      </c>
      <c r="S18" s="1" t="s">
        <v>142</v>
      </c>
      <c r="T18" s="1" t="s">
        <v>158</v>
      </c>
    </row>
    <row r="19" s="1" customFormat="1" spans="1:20">
      <c r="A19" s="3">
        <v>16831646800</v>
      </c>
      <c r="B19" s="1" t="s">
        <v>132</v>
      </c>
      <c r="C19" s="1" t="s">
        <v>203</v>
      </c>
      <c r="D19" s="1" t="s">
        <v>204</v>
      </c>
      <c r="E19" s="1" t="s">
        <v>90</v>
      </c>
      <c r="F19" s="1" t="s">
        <v>132</v>
      </c>
      <c r="G19" s="1" t="s">
        <v>133</v>
      </c>
      <c r="H19" s="1" t="s">
        <v>134</v>
      </c>
      <c r="I19" s="1" t="s">
        <v>205</v>
      </c>
      <c r="J19" s="1" t="s">
        <v>136</v>
      </c>
      <c r="K19" s="1" t="s">
        <v>205</v>
      </c>
      <c r="L19" s="1" t="s">
        <v>205</v>
      </c>
      <c r="M19" s="1" t="s">
        <v>137</v>
      </c>
      <c r="N19" s="1" t="s">
        <v>137</v>
      </c>
      <c r="O19" s="1" t="s">
        <v>138</v>
      </c>
      <c r="P19" s="1" t="s">
        <v>139</v>
      </c>
      <c r="Q19" s="1" t="s">
        <v>206</v>
      </c>
      <c r="R19" s="1" t="s">
        <v>141</v>
      </c>
      <c r="S19" s="1" t="s">
        <v>142</v>
      </c>
      <c r="T19" s="1" t="s">
        <v>143</v>
      </c>
    </row>
    <row r="20" s="1" customFormat="1" spans="1:20">
      <c r="A20" s="3">
        <v>16831844685</v>
      </c>
      <c r="B20" s="1" t="s">
        <v>132</v>
      </c>
      <c r="C20" s="1" t="s">
        <v>207</v>
      </c>
      <c r="D20" s="1" t="s">
        <v>208</v>
      </c>
      <c r="E20" s="1" t="s">
        <v>92</v>
      </c>
      <c r="F20" s="1" t="s">
        <v>132</v>
      </c>
      <c r="G20" s="1" t="s">
        <v>133</v>
      </c>
      <c r="H20" s="1" t="s">
        <v>134</v>
      </c>
      <c r="I20" s="1" t="s">
        <v>209</v>
      </c>
      <c r="J20" s="1" t="s">
        <v>136</v>
      </c>
      <c r="K20" s="1" t="s">
        <v>209</v>
      </c>
      <c r="L20" s="1" t="s">
        <v>209</v>
      </c>
      <c r="M20" s="1" t="s">
        <v>137</v>
      </c>
      <c r="N20" s="1" t="s">
        <v>137</v>
      </c>
      <c r="O20" s="1" t="s">
        <v>138</v>
      </c>
      <c r="P20" s="1" t="s">
        <v>139</v>
      </c>
      <c r="Q20" s="1" t="s">
        <v>210</v>
      </c>
      <c r="R20" s="1" t="s">
        <v>141</v>
      </c>
      <c r="S20" s="1" t="s">
        <v>142</v>
      </c>
      <c r="T20" s="1" t="s">
        <v>158</v>
      </c>
    </row>
    <row r="21" s="1" customFormat="1" spans="1:20">
      <c r="A21" s="3">
        <v>16831860495</v>
      </c>
      <c r="B21" s="1" t="s">
        <v>132</v>
      </c>
      <c r="C21" s="1" t="s">
        <v>211</v>
      </c>
      <c r="D21" s="1" t="s">
        <v>208</v>
      </c>
      <c r="E21" s="1" t="s">
        <v>93</v>
      </c>
      <c r="F21" s="1" t="s">
        <v>132</v>
      </c>
      <c r="G21" s="1" t="s">
        <v>133</v>
      </c>
      <c r="H21" s="1" t="s">
        <v>134</v>
      </c>
      <c r="I21" s="1" t="s">
        <v>209</v>
      </c>
      <c r="J21" s="1" t="s">
        <v>136</v>
      </c>
      <c r="K21" s="1" t="s">
        <v>209</v>
      </c>
      <c r="L21" s="1" t="s">
        <v>209</v>
      </c>
      <c r="M21" s="1" t="s">
        <v>137</v>
      </c>
      <c r="N21" s="1" t="s">
        <v>137</v>
      </c>
      <c r="O21" s="1" t="s">
        <v>138</v>
      </c>
      <c r="P21" s="1" t="s">
        <v>139</v>
      </c>
      <c r="Q21" s="1" t="s">
        <v>212</v>
      </c>
      <c r="R21" s="1" t="s">
        <v>141</v>
      </c>
      <c r="S21" s="1" t="s">
        <v>142</v>
      </c>
      <c r="T21" s="1" t="s">
        <v>158</v>
      </c>
    </row>
    <row r="22" s="1" customFormat="1" spans="1:20">
      <c r="A22" s="3">
        <v>16832755864</v>
      </c>
      <c r="B22" s="1" t="s">
        <v>132</v>
      </c>
      <c r="C22" s="1" t="s">
        <v>213</v>
      </c>
      <c r="D22" s="1" t="s">
        <v>214</v>
      </c>
      <c r="E22" s="1" t="s">
        <v>99</v>
      </c>
      <c r="F22" s="1" t="s">
        <v>132</v>
      </c>
      <c r="G22" s="1" t="s">
        <v>133</v>
      </c>
      <c r="H22" s="1" t="s">
        <v>134</v>
      </c>
      <c r="I22" s="1" t="s">
        <v>215</v>
      </c>
      <c r="J22" s="1" t="s">
        <v>136</v>
      </c>
      <c r="K22" s="1" t="s">
        <v>215</v>
      </c>
      <c r="L22" s="1" t="s">
        <v>215</v>
      </c>
      <c r="M22" s="1" t="s">
        <v>137</v>
      </c>
      <c r="N22" s="1" t="s">
        <v>137</v>
      </c>
      <c r="O22" s="1" t="s">
        <v>138</v>
      </c>
      <c r="P22" s="1" t="s">
        <v>139</v>
      </c>
      <c r="Q22" s="1" t="s">
        <v>216</v>
      </c>
      <c r="R22" s="1" t="s">
        <v>141</v>
      </c>
      <c r="S22" s="1" t="s">
        <v>142</v>
      </c>
      <c r="T22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2021-11-24T01:43:45Z</dcterms:created>
  <dcterms:modified xsi:type="dcterms:W3CDTF">2021-11-24T01:58:52Z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08241BA47244407D877B0C1096053383</vt:lpwstr>
  </property>
  <property fmtid="{D5CDD505-2E9C-101B-9397-08002B2CF9AE}" pid="3" name="KSOProductBuildVer">
    <vt:lpwstr>2052-11.1.0.11045</vt:lpwstr>
  </property>
</Properties>
</file>