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<sst xmlns="http://schemas.openxmlformats.org/spreadsheetml/2006/main" count="441" uniqueCount="169">
  <si>
    <t>去哪儿网酒店预付对账单</t>
  </si>
  <si>
    <t>供应商名称：</t>
  </si>
  <si>
    <t>遇见时光</t>
  </si>
  <si>
    <t>结算周期：</t>
  </si>
  <si>
    <t>2021-11-23至2021-11-24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</si>
  <si>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</si>
  <si>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</si>
  <si>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</si>
  <si>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</si>
  <si>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</si>
  <si>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</si>
  <si>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</si>
  <si>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</si>
  <si>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</si>
  <si>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</si>
  <si>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</si>
  <si>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</si>
  <si>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</si>
  <si>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</si>
  <si>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</si>
  <si>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¥2,274.00</t>
  </si>
  <si>
    <t>¥318.00</t>
  </si>
  <si>
    <t>¥1,956.00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</si>
  <si>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</si>
  <si>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</si>
  <si>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</si>
  <si>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</si>
  <si>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</si>
  <si>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</si>
  <si>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</si>
  <si>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</si>
  <si>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</si>
  <si>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</si>
  <si>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</si>
  <si>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</si>
  <si>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</si>
  <si>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</si>
  <si>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</si>
  <si>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</si>
  <si>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</si>
  <si>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</si>
  <si>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</si>
  <si>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</si>
  <si>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</si>
  <si>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</si>
  <si>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</si>
  <si>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</si>
  <si>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</si>
  <si>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</si>
  <si>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</si>
  <si>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</si>
  <si>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</si>
  <si>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</si>
  <si>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</si>
  <si>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</si>
  <si>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</si>
  <si>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</si>
  <si>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</si>
  <si>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</si>
  <si>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</si>
  <si>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</si>
  <si>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</si>
  <si>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</si>
  <si>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</si>
  <si>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</si>
  <si>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</si>
  <si>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</si>
  <si>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</si>
  <si>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</si>
  <si>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102825450233</t>
  </si>
  <si>
    <t>酒店预付</t>
  </si>
  <si>
    <t>否</t>
  </si>
  <si>
    <t>普通</t>
  </si>
  <si>
    <t>268959788</t>
  </si>
  <si>
    <t>杭州宝盛水博园大酒店</t>
  </si>
  <si>
    <t>1616855</t>
  </si>
  <si>
    <t>王旭光</t>
  </si>
  <si>
    <t>2021-11-23</t>
  </si>
  <si>
    <t>2021-11-24</t>
  </si>
  <si>
    <t>¥485.00</t>
  </si>
  <si>
    <t>¥64.00</t>
  </si>
  <si>
    <t>¥421.00</t>
  </si>
  <si>
    <t>高级园景大床房</t>
  </si>
  <si>
    <t>WEBSITE</t>
  </si>
  <si>
    <t>102825738974</t>
  </si>
  <si>
    <t>277285842</t>
  </si>
  <si>
    <t>佛山南海华美达酒店</t>
  </si>
  <si>
    <t>余国斌</t>
  </si>
  <si>
    <t>¥441.00</t>
  </si>
  <si>
    <t>¥58.00</t>
  </si>
  <si>
    <t>¥383.00</t>
  </si>
  <si>
    <t>商务双床房</t>
  </si>
  <si>
    <t>102825421041</t>
  </si>
  <si>
    <t>275071539</t>
  </si>
  <si>
    <t>芜湖新华联丽景酒店</t>
  </si>
  <si>
    <t>马业成</t>
  </si>
  <si>
    <t>¥536.00</t>
  </si>
  <si>
    <t>¥89.00</t>
  </si>
  <si>
    <t>¥447.00</t>
  </si>
  <si>
    <t>豪华湖景双床房</t>
  </si>
  <si>
    <t>102825899451</t>
  </si>
  <si>
    <t>271515557</t>
  </si>
  <si>
    <t>佛山德徕酒店</t>
  </si>
  <si>
    <t>郑邦登</t>
  </si>
  <si>
    <t>¥703.00</t>
  </si>
  <si>
    <t>¥92.00</t>
  </si>
  <si>
    <t>¥611.00</t>
  </si>
  <si>
    <t>湖景豪华大床房</t>
  </si>
  <si>
    <t>102824680869</t>
  </si>
  <si>
    <t>389886090</t>
  </si>
  <si>
    <t>临夏兴河宾馆</t>
  </si>
  <si>
    <t>李东峰</t>
  </si>
  <si>
    <t>2021-11-22</t>
  </si>
  <si>
    <t>¥109.00</t>
  </si>
  <si>
    <t>¥15.00</t>
  </si>
  <si>
    <t>¥94.00</t>
  </si>
  <si>
    <t>普通双床房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</si>
  <si>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</si>
  <si>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</si>
  <si>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</si>
  <si>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</si>
  <si>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</si>
  <si>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</si>
  <si>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</si>
  <si>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</si>
  <si>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</si>
  <si>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</si>
  <si>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</si>
  <si>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A211125114655481</t>
  </si>
  <si>
    <r>
      <t>总计：</t>
    </r>
    <r>
      <rPr>
        <sz val="10"/>
        <rFont val="Arial"/>
        <charset val="134"/>
      </rPr>
      <t>1956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</si>
  <si>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</si>
  <si>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</si>
  <si>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</si>
  <si>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</si>
  <si>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</si>
  <si>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</si>
  <si>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</si>
  <si>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</si>
  <si>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</si>
  <si>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</si>
  <si>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</si>
  <si>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</si>
  <si>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</si>
  <si>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</si>
  <si>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</si>
  <si>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</si>
  <si>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2307580</t>
  </si>
  <si>
    <t>兴河宾馆</t>
  </si>
  <si>
    <t>--</t>
  </si>
  <si>
    <t>94.00</t>
  </si>
  <si>
    <t>RMB</t>
  </si>
  <si>
    <t>0</t>
  </si>
  <si>
    <t>0.00</t>
  </si>
  <si>
    <t>龙卷风国内直连</t>
  </si>
  <si>
    <t>2021-11-22 16:26:21</t>
  </si>
  <si>
    <t>汇智国际旅游发展有限公司</t>
  </si>
  <si>
    <t>直连</t>
  </si>
  <si>
    <t>2308734</t>
  </si>
  <si>
    <t>383.00</t>
  </si>
  <si>
    <t>2021-11-23 13:06:15</t>
  </si>
  <si>
    <t>2308896</t>
  </si>
  <si>
    <t>421.00</t>
  </si>
  <si>
    <t>2021-11-23 15:25:05</t>
  </si>
  <si>
    <t>2309439</t>
  </si>
  <si>
    <t>447.00</t>
  </si>
  <si>
    <t>2021-11-23 20:22:48</t>
  </si>
  <si>
    <t>2309536</t>
  </si>
  <si>
    <t>611.00</t>
  </si>
  <si>
    <t>2021-11-23 21:22:21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</si>
</sst>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5" borderId="11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112</v>
      </c>
      <c r="O6" s="7" t="s">
        <v>77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customHeight="1" spans="1:32">
      <c r="A7" s="10" t="s">
        <v>117</v>
      </c>
      <c r="B7" s="10"/>
      <c r="C7" s="10" t="s">
        <v>118</v>
      </c>
      <c r="D7" s="10"/>
      <c r="E7" s="10"/>
      <c r="F7" s="10"/>
      <c r="G7" s="10" t="s">
        <v>118</v>
      </c>
      <c r="H7" s="10" t="s">
        <v>118</v>
      </c>
      <c r="I7" s="10" t="s">
        <v>118</v>
      </c>
      <c r="J7" s="10" t="s">
        <v>118</v>
      </c>
      <c r="K7" s="10" t="s">
        <v>118</v>
      </c>
      <c r="L7" s="10" t="s">
        <v>118</v>
      </c>
      <c r="M7" s="10" t="s">
        <v>118</v>
      </c>
      <c r="N7" s="10" t="s">
        <v>118</v>
      </c>
      <c r="O7" s="10" t="s">
        <v>118</v>
      </c>
      <c r="P7" s="10" t="s">
        <v>118</v>
      </c>
      <c r="Q7" s="10"/>
      <c r="R7" s="13" t="s">
        <v>20</v>
      </c>
      <c r="S7" s="13" t="s">
        <v>19</v>
      </c>
      <c r="T7" s="10" t="s">
        <v>118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118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9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421</v>
      </c>
      <c r="E2" t="str">
        <f>VLOOKUP(A2,HOP!A:L,12,0)</f>
        <v>421.00</v>
      </c>
      <c r="F2" t="str">
        <f>VLOOKUP(A2,HOP!A:C,3,0)</f>
        <v>2308896</v>
      </c>
      <c r="G2">
        <f>D2-E2</f>
        <v>0</v>
      </c>
      <c r="H2" t="str">
        <f>$H$1&amp;F2</f>
        <v>，2308896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383</v>
      </c>
      <c r="E3" t="str">
        <f>VLOOKUP(A3,HOP!A:L,12,0)</f>
        <v>383.00</v>
      </c>
      <c r="F3" t="str">
        <f>VLOOKUP(A3,HOP!A:C,3,0)</f>
        <v>2308734</v>
      </c>
      <c r="G3">
        <f>D3-E3</f>
        <v>0</v>
      </c>
      <c r="H3" t="str">
        <f>$H$1&amp;F3</f>
        <v>，2308734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447</v>
      </c>
      <c r="E4" t="str">
        <f>VLOOKUP(A4,HOP!A:L,12,0)</f>
        <v>447.00</v>
      </c>
      <c r="F4" t="str">
        <f>VLOOKUP(A4,HOP!A:C,3,0)</f>
        <v>2309439</v>
      </c>
      <c r="G4">
        <f>D4-E4</f>
        <v>0</v>
      </c>
      <c r="H4" t="str">
        <f>$H$1&amp;F4</f>
        <v>，2309439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611</v>
      </c>
      <c r="E5" t="str">
        <f>VLOOKUP(A5,HOP!A:L,12,0)</f>
        <v>611.00</v>
      </c>
      <c r="F5" t="str">
        <f>VLOOKUP(A5,HOP!A:C,3,0)</f>
        <v>2309536</v>
      </c>
      <c r="G5">
        <f>D5-E5</f>
        <v>0</v>
      </c>
      <c r="H5" t="str">
        <f>$H$1&amp;F5</f>
        <v>，2309536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77</v>
      </c>
      <c r="C6" s="7" t="s">
        <v>78</v>
      </c>
      <c r="D6" s="3">
        <v>94</v>
      </c>
      <c r="E6" t="str">
        <f>VLOOKUP(A6,HOP!A:L,12,0)</f>
        <v>94.00</v>
      </c>
      <c r="F6" t="str">
        <f>VLOOKUP(A6,HOP!A:C,3,0)</f>
        <v>2307580</v>
      </c>
      <c r="G6">
        <f>D6-E6</f>
        <v>0</v>
      </c>
      <c r="H6" t="str">
        <f>$H$1&amp;F6</f>
        <v>，2307580</v>
      </c>
      <c r="I6" t="str">
        <f>VLOOKUP(A6,HOP!A:T,20,0)</f>
        <v>直连</v>
      </c>
    </row>
    <row r="8" spans="4:4">
      <c r="D8" s="3">
        <f>SUM(D2:D7)</f>
        <v>1956</v>
      </c>
    </row>
    <row r="9" ht="14.25" spans="4:4">
      <c r="D9" s="8" t="s">
        <v>22</v>
      </c>
    </row>
    <row r="12" spans="1:1">
      <c r="A12" t="s">
        <v>128</v>
      </c>
    </row>
    <row r="13" spans="1:1">
      <c r="A13" s="5" t="s">
        <v>129</v>
      </c>
    </row>
  </sheetData>
  <autoFilter ref="A1:I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H34" sqref="H34"/>
    </sheetView>
  </sheetViews>
  <sheetFormatPr defaultColWidth="9.14285714285714" defaultRowHeight="12.75" outlineLevelRow="5"/>
  <cols>
    <col min="1" max="2" width="9.14285714285714" style="1"/>
    <col min="3" max="3" width="10" style="1" customWidth="1"/>
    <col min="4" max="16383" width="9.14285714285714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</row>
    <row r="2" s="1" customFormat="1" spans="1:20">
      <c r="A2" s="1" t="s">
        <v>108</v>
      </c>
      <c r="B2" s="1" t="s">
        <v>112</v>
      </c>
      <c r="C2" s="1" t="s">
        <v>146</v>
      </c>
      <c r="D2" s="1" t="s">
        <v>147</v>
      </c>
      <c r="E2" s="1" t="s">
        <v>111</v>
      </c>
      <c r="F2" s="1" t="s">
        <v>77</v>
      </c>
      <c r="G2" s="1" t="s">
        <v>78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71</v>
      </c>
      <c r="S2" s="1" t="s">
        <v>155</v>
      </c>
      <c r="T2" s="1" t="s">
        <v>156</v>
      </c>
    </row>
    <row r="3" s="1" customFormat="1" spans="1:20">
      <c r="A3" s="1" t="s">
        <v>84</v>
      </c>
      <c r="B3" s="1" t="s">
        <v>77</v>
      </c>
      <c r="C3" s="1" t="s">
        <v>157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148</v>
      </c>
      <c r="I3" s="1" t="s">
        <v>158</v>
      </c>
      <c r="J3" s="1" t="s">
        <v>150</v>
      </c>
      <c r="K3" s="1" t="s">
        <v>158</v>
      </c>
      <c r="L3" s="1" t="s">
        <v>158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159</v>
      </c>
      <c r="R3" s="1" t="s">
        <v>71</v>
      </c>
      <c r="S3" s="1" t="s">
        <v>155</v>
      </c>
      <c r="T3" s="1" t="s">
        <v>156</v>
      </c>
    </row>
    <row r="4" s="1" customFormat="1" spans="1:20">
      <c r="A4" s="1" t="s">
        <v>69</v>
      </c>
      <c r="B4" s="1" t="s">
        <v>77</v>
      </c>
      <c r="C4" s="1" t="s">
        <v>160</v>
      </c>
      <c r="D4" s="1" t="s">
        <v>74</v>
      </c>
      <c r="E4" s="1" t="s">
        <v>76</v>
      </c>
      <c r="F4" s="1" t="s">
        <v>77</v>
      </c>
      <c r="G4" s="1" t="s">
        <v>78</v>
      </c>
      <c r="H4" s="1" t="s">
        <v>148</v>
      </c>
      <c r="I4" s="1" t="s">
        <v>161</v>
      </c>
      <c r="J4" s="1" t="s">
        <v>150</v>
      </c>
      <c r="K4" s="1" t="s">
        <v>161</v>
      </c>
      <c r="L4" s="1" t="s">
        <v>161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162</v>
      </c>
      <c r="R4" s="1" t="s">
        <v>71</v>
      </c>
      <c r="S4" s="1" t="s">
        <v>155</v>
      </c>
      <c r="T4" s="1" t="s">
        <v>156</v>
      </c>
    </row>
    <row r="5" s="1" customFormat="1" spans="1:20">
      <c r="A5" s="1" t="s">
        <v>92</v>
      </c>
      <c r="B5" s="1" t="s">
        <v>77</v>
      </c>
      <c r="C5" s="1" t="s">
        <v>163</v>
      </c>
      <c r="D5" s="1" t="s">
        <v>94</v>
      </c>
      <c r="E5" s="1" t="s">
        <v>95</v>
      </c>
      <c r="F5" s="1" t="s">
        <v>77</v>
      </c>
      <c r="G5" s="1" t="s">
        <v>78</v>
      </c>
      <c r="H5" s="1" t="s">
        <v>148</v>
      </c>
      <c r="I5" s="1" t="s">
        <v>164</v>
      </c>
      <c r="J5" s="1" t="s">
        <v>150</v>
      </c>
      <c r="K5" s="1" t="s">
        <v>164</v>
      </c>
      <c r="L5" s="1" t="s">
        <v>164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165</v>
      </c>
      <c r="R5" s="1" t="s">
        <v>71</v>
      </c>
      <c r="S5" s="1" t="s">
        <v>155</v>
      </c>
      <c r="T5" s="1" t="s">
        <v>156</v>
      </c>
    </row>
    <row r="6" s="1" customFormat="1" spans="1:20">
      <c r="A6" s="1" t="s">
        <v>100</v>
      </c>
      <c r="B6" s="1" t="s">
        <v>77</v>
      </c>
      <c r="C6" s="1" t="s">
        <v>166</v>
      </c>
      <c r="D6" s="1" t="s">
        <v>102</v>
      </c>
      <c r="E6" s="1" t="s">
        <v>103</v>
      </c>
      <c r="F6" s="1" t="s">
        <v>77</v>
      </c>
      <c r="G6" s="1" t="s">
        <v>78</v>
      </c>
      <c r="H6" s="1" t="s">
        <v>148</v>
      </c>
      <c r="I6" s="1" t="s">
        <v>167</v>
      </c>
      <c r="J6" s="1" t="s">
        <v>150</v>
      </c>
      <c r="K6" s="1" t="s">
        <v>167</v>
      </c>
      <c r="L6" s="1" t="s">
        <v>167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168</v>
      </c>
      <c r="R6" s="1" t="s">
        <v>71</v>
      </c>
      <c r="S6" s="1" t="s">
        <v>155</v>
      </c>
      <c r="T6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2021-11-25T03:46:52Z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23B5284998504638BB03B85212C1D18D</vt:lpwstr>
  </property>
</Properties>
</file>