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<sst xmlns="http://schemas.openxmlformats.org/spreadsheetml/2006/main" count="230" uniqueCount="100">
  <si>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</si>
  <si>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</si>
  <si>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</si>
  <si>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</si>
  <si>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</si>
  <si>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</si>
  <si>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</si>
  <si>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</si>
  <si>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</si>
  <si>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</si>
  <si>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</si>
  <si>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</si>
  <si>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</si>
  <si>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</si>
  <si>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</si>
  <si>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</si>
  <si>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</si>
  <si>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</si>
  <si>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</si>
  <si>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</si>
  <si>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</si>
  <si>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</si>
  <si>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</si>
  <si>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</si>
  <si>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</si>
  <si>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</si>
  <si>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</si>
  <si>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[德钦]德钦奔子栏丽世酒店(79656169)</t>
  </si>
  <si>
    <t>尊尚大床房&lt;双人入住&gt;&lt;限量抢购&gt;&lt;双早&gt;&lt;铂金会员&gt;&lt;交叉用户机票，高铁，汽车，船票，用车&gt;</t>
  </si>
  <si>
    <t>CNY</t>
  </si>
  <si>
    <t>丰华</t>
  </si>
  <si>
    <t>CA363211125CNY</t>
  </si>
  <si>
    <t>未提现</t>
  </si>
  <si>
    <t>携程开票</t>
  </si>
  <si>
    <t>[舟山]舟山潮起阁海景公寓(80283369)</t>
  </si>
  <si>
    <t>海景标准间&lt;无早&gt;</t>
  </si>
  <si>
    <t>翟静</t>
  </si>
  <si>
    <t>[龙门]龙门南昆山温泉大观园(82085511)</t>
  </si>
  <si>
    <t>高级双人房&lt;双人入住&gt;&lt;双早&gt;</t>
  </si>
  <si>
    <t>王泳</t>
  </si>
  <si>
    <t>取消</t>
  </si>
  <si>
    <t>[重庆]7天连锁酒店(开县开州大道中心店)(69319761)</t>
  </si>
  <si>
    <t>自主大床房&lt;双人入住&gt;&lt;内宾&gt;&lt;预付&gt;&lt;无早&gt;</t>
  </si>
  <si>
    <t>谭志</t>
  </si>
  <si>
    <t>李安龙</t>
  </si>
  <si>
    <t>袁超</t>
  </si>
  <si>
    <t>自主双床房&lt;双人入住&gt;&lt;内宾&gt;&lt;预付&gt;&lt;无早&gt;</t>
  </si>
  <si>
    <t>张霞</t>
  </si>
  <si>
    <t>，</t>
  </si>
  <si>
    <t>A211125092805481</t>
  </si>
  <si>
    <t>A211125092842481</t>
  </si>
  <si>
    <t>CNY / HKD 当前参考汇率: 1.219609732</t>
  </si>
  <si>
    <t>总计：1429.49 CNY/
1743.42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</si>
  <si>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</si>
  <si>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</si>
  <si>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</si>
  <si>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</si>
  <si>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</si>
  <si>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</si>
  <si>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</si>
  <si>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</si>
  <si>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</si>
  <si>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</si>
  <si>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</si>
  <si>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</si>
  <si>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</si>
  <si>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</si>
  <si>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</si>
  <si>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</si>
  <si>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</si>
  <si>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2021-10-25</t>
  </si>
  <si>
    <t>2283256</t>
  </si>
  <si>
    <t>茶马道奔子栏丽世酒店</t>
  </si>
  <si>
    <t>2021-11-09</t>
  </si>
  <si>
    <t>2021-11-10</t>
  </si>
  <si>
    <t>退房日周结</t>
  </si>
  <si>
    <t>1077.00</t>
  </si>
  <si>
    <t>RMB</t>
  </si>
  <si>
    <t>0</t>
  </si>
  <si>
    <t>0.00</t>
  </si>
  <si>
    <t>携程国内直连(DD)</t>
  </si>
  <si>
    <t>2021-10-26 08:46:21</t>
  </si>
  <si>
    <t>否</t>
  </si>
  <si>
    <t>汇智国际旅游发展有限公司</t>
  </si>
  <si>
    <t>直采</t>
  </si>
  <si>
    <t>2021-11-08</t>
  </si>
  <si>
    <t>2292999</t>
  </si>
  <si>
    <t>舟山潮起阁海景公寓</t>
  </si>
  <si>
    <t>110.00</t>
  </si>
  <si>
    <t>2021-11-08 14:41:22</t>
  </si>
  <si>
    <t>2294694</t>
  </si>
  <si>
    <t>7天连锁酒店(开县开州大道中心店)</t>
  </si>
  <si>
    <t>76.40</t>
  </si>
  <si>
    <t>2021-11-09 18:43:20</t>
  </si>
  <si>
    <t>直连</t>
  </si>
  <si>
    <t>2294770</t>
  </si>
  <si>
    <t>2021-11-09 19:48:12</t>
  </si>
  <si>
    <t>2294774</t>
  </si>
  <si>
    <t>89.69</t>
  </si>
  <si>
    <t>2021-11-09 19:49:51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</si>
</sst>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16660161149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44509</v>
      </c>
      <c r="G2" s="5">
        <v>44510</v>
      </c>
      <c r="H2" s="4">
        <v>1</v>
      </c>
      <c r="I2" s="4">
        <v>1</v>
      </c>
      <c r="J2" s="4">
        <v>1</v>
      </c>
      <c r="K2" s="4" t="s">
        <v>29</v>
      </c>
      <c r="L2" s="4">
        <v>1077</v>
      </c>
      <c r="M2" s="4">
        <v>1077</v>
      </c>
      <c r="N2" s="4" t="s">
        <v>30</v>
      </c>
      <c r="O2" s="4" t="s">
        <v>31</v>
      </c>
      <c r="P2" s="4" t="s">
        <v>32</v>
      </c>
      <c r="Q2" s="4">
        <v>0</v>
      </c>
      <c r="R2" s="6">
        <v>44494</v>
      </c>
      <c r="S2" s="5">
        <v>44525</v>
      </c>
      <c r="T2" s="4" t="s">
        <v>33</v>
      </c>
      <c r="U2" s="4">
        <v>1077</v>
      </c>
      <c r="V2" s="4">
        <v>0</v>
      </c>
      <c r="W2" s="4">
        <v>0</v>
      </c>
      <c r="X2" s="4">
        <v>2283256</v>
      </c>
      <c r="Y2" s="4">
        <v>2110260001</v>
      </c>
    </row>
    <row r="3" s="4" customFormat="1" spans="1:24">
      <c r="A3" s="4">
        <v>16757029367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44509</v>
      </c>
      <c r="G3" s="5">
        <v>44510</v>
      </c>
      <c r="H3" s="4">
        <v>1</v>
      </c>
      <c r="I3" s="4">
        <v>1</v>
      </c>
      <c r="J3" s="4">
        <v>1</v>
      </c>
      <c r="K3" s="4" t="s">
        <v>29</v>
      </c>
      <c r="L3" s="4">
        <v>110</v>
      </c>
      <c r="M3" s="4">
        <v>110</v>
      </c>
      <c r="N3" s="4" t="s">
        <v>36</v>
      </c>
      <c r="O3" s="4" t="s">
        <v>31</v>
      </c>
      <c r="P3" s="4" t="s">
        <v>32</v>
      </c>
      <c r="Q3" s="4">
        <v>0</v>
      </c>
      <c r="R3" s="6">
        <v>44508</v>
      </c>
      <c r="S3" s="5">
        <v>44525</v>
      </c>
      <c r="T3" s="4" t="s">
        <v>33</v>
      </c>
      <c r="U3" s="4">
        <v>110</v>
      </c>
      <c r="V3" s="4">
        <v>0</v>
      </c>
      <c r="W3" s="4">
        <v>0</v>
      </c>
      <c r="X3" s="4">
        <v>2292999</v>
      </c>
    </row>
    <row r="4" s="4" customFormat="1" spans="1:23">
      <c r="A4" s="4">
        <v>16760171086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44509</v>
      </c>
      <c r="G4" s="5">
        <v>44510</v>
      </c>
      <c r="H4" s="4">
        <v>1</v>
      </c>
      <c r="I4" s="4">
        <v>1</v>
      </c>
      <c r="J4" s="4">
        <v>1</v>
      </c>
      <c r="K4" s="4" t="s">
        <v>29</v>
      </c>
      <c r="L4" s="4">
        <v>520</v>
      </c>
      <c r="M4" s="4">
        <v>520</v>
      </c>
      <c r="N4" s="4" t="s">
        <v>39</v>
      </c>
      <c r="O4" s="4" t="s">
        <v>31</v>
      </c>
      <c r="P4" s="4" t="s">
        <v>32</v>
      </c>
      <c r="Q4" s="4">
        <v>0</v>
      </c>
      <c r="R4" s="6">
        <v>44509</v>
      </c>
      <c r="S4" s="5">
        <v>44525</v>
      </c>
      <c r="T4" s="4" t="s">
        <v>33</v>
      </c>
      <c r="U4" s="4">
        <v>520</v>
      </c>
      <c r="V4" s="4">
        <v>0</v>
      </c>
      <c r="W4" s="4">
        <v>0</v>
      </c>
    </row>
    <row r="5" s="4" customFormat="1" spans="1:23">
      <c r="A5" s="4">
        <v>16760171086</v>
      </c>
      <c r="B5" s="4" t="s">
        <v>25</v>
      </c>
      <c r="C5" s="4" t="s">
        <v>40</v>
      </c>
      <c r="D5" s="4" t="s">
        <v>37</v>
      </c>
      <c r="E5" s="4" t="s">
        <v>38</v>
      </c>
      <c r="F5" s="5">
        <v>44509</v>
      </c>
      <c r="G5" s="5">
        <v>44510</v>
      </c>
      <c r="H5" s="4">
        <v>1</v>
      </c>
      <c r="I5" s="4">
        <v>1</v>
      </c>
      <c r="J5" s="4">
        <v>1</v>
      </c>
      <c r="K5" s="4" t="s">
        <v>29</v>
      </c>
      <c r="L5" s="4">
        <v>-520</v>
      </c>
      <c r="M5" s="4">
        <v>-520</v>
      </c>
      <c r="N5" s="4" t="s">
        <v>39</v>
      </c>
      <c r="O5" s="4" t="s">
        <v>31</v>
      </c>
      <c r="P5" s="4" t="s">
        <v>32</v>
      </c>
      <c r="Q5" s="4">
        <v>0</v>
      </c>
      <c r="R5" s="6">
        <v>44509</v>
      </c>
      <c r="S5" s="5">
        <v>44525</v>
      </c>
      <c r="T5" s="4" t="s">
        <v>33</v>
      </c>
      <c r="U5" s="4">
        <v>-520</v>
      </c>
      <c r="V5" s="4">
        <v>0</v>
      </c>
      <c r="W5" s="4">
        <v>0</v>
      </c>
    </row>
    <row r="6" s="4" customFormat="1" spans="1:23">
      <c r="A6" s="4">
        <v>16761424531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44509</v>
      </c>
      <c r="G6" s="5">
        <v>44510</v>
      </c>
      <c r="H6" s="4">
        <v>1</v>
      </c>
      <c r="I6" s="4">
        <v>1</v>
      </c>
      <c r="J6" s="4">
        <v>1</v>
      </c>
      <c r="K6" s="4" t="s">
        <v>29</v>
      </c>
      <c r="L6" s="4">
        <v>76.4</v>
      </c>
      <c r="M6" s="4">
        <v>76.4</v>
      </c>
      <c r="N6" s="4" t="s">
        <v>43</v>
      </c>
      <c r="O6" s="4" t="s">
        <v>31</v>
      </c>
      <c r="P6" s="4" t="s">
        <v>32</v>
      </c>
      <c r="Q6" s="4">
        <v>0</v>
      </c>
      <c r="R6" s="6">
        <v>44509</v>
      </c>
      <c r="S6" s="5">
        <v>44525</v>
      </c>
      <c r="T6" s="4" t="s">
        <v>33</v>
      </c>
      <c r="U6" s="4">
        <v>76.4</v>
      </c>
      <c r="V6" s="4">
        <v>0</v>
      </c>
      <c r="W6" s="4">
        <v>0</v>
      </c>
    </row>
    <row r="7" s="4" customFormat="1" spans="1:23">
      <c r="A7" s="4">
        <v>16761672516</v>
      </c>
      <c r="B7" s="4" t="s">
        <v>25</v>
      </c>
      <c r="C7" s="4" t="s">
        <v>26</v>
      </c>
      <c r="D7" s="4" t="s">
        <v>41</v>
      </c>
      <c r="E7" s="4" t="s">
        <v>42</v>
      </c>
      <c r="F7" s="5">
        <v>44509</v>
      </c>
      <c r="G7" s="5">
        <v>44510</v>
      </c>
      <c r="H7" s="4">
        <v>1</v>
      </c>
      <c r="I7" s="4">
        <v>1</v>
      </c>
      <c r="J7" s="4">
        <v>1</v>
      </c>
      <c r="K7" s="4" t="s">
        <v>29</v>
      </c>
      <c r="L7" s="4">
        <v>76.4</v>
      </c>
      <c r="M7" s="4">
        <v>76.4</v>
      </c>
      <c r="N7" s="4" t="s">
        <v>44</v>
      </c>
      <c r="O7" s="4" t="s">
        <v>31</v>
      </c>
      <c r="P7" s="4" t="s">
        <v>32</v>
      </c>
      <c r="Q7" s="4">
        <v>0</v>
      </c>
      <c r="R7" s="6">
        <v>44509</v>
      </c>
      <c r="S7" s="5">
        <v>44525</v>
      </c>
      <c r="T7" s="4" t="s">
        <v>33</v>
      </c>
      <c r="U7" s="4">
        <v>76.4</v>
      </c>
      <c r="V7" s="4">
        <v>0</v>
      </c>
      <c r="W7" s="4">
        <v>0</v>
      </c>
    </row>
    <row r="8" s="4" customFormat="1" spans="1:24">
      <c r="A8" s="4">
        <v>16761675244</v>
      </c>
      <c r="B8" s="4" t="s">
        <v>25</v>
      </c>
      <c r="C8" s="4" t="s">
        <v>26</v>
      </c>
      <c r="D8" s="4" t="s">
        <v>41</v>
      </c>
      <c r="E8" s="4" t="s">
        <v>42</v>
      </c>
      <c r="F8" s="5">
        <v>44509</v>
      </c>
      <c r="G8" s="5">
        <v>44510</v>
      </c>
      <c r="H8" s="4">
        <v>1</v>
      </c>
      <c r="I8" s="4">
        <v>1</v>
      </c>
      <c r="J8" s="4">
        <v>1</v>
      </c>
      <c r="K8" s="4" t="s">
        <v>29</v>
      </c>
      <c r="L8" s="4">
        <v>76.4</v>
      </c>
      <c r="M8" s="4">
        <v>76.4</v>
      </c>
      <c r="N8" s="4" t="s">
        <v>45</v>
      </c>
      <c r="O8" s="4" t="s">
        <v>31</v>
      </c>
      <c r="P8" s="4" t="s">
        <v>32</v>
      </c>
      <c r="Q8" s="4">
        <v>0</v>
      </c>
      <c r="R8" s="6">
        <v>44509</v>
      </c>
      <c r="S8" s="5">
        <v>44525</v>
      </c>
      <c r="T8" s="4" t="s">
        <v>33</v>
      </c>
      <c r="U8" s="4">
        <v>76.4</v>
      </c>
      <c r="V8" s="4">
        <v>0</v>
      </c>
      <c r="W8" s="4">
        <v>0</v>
      </c>
      <c r="X8" s="4">
        <v>2294773</v>
      </c>
    </row>
    <row r="9" s="4" customFormat="1" spans="1:24">
      <c r="A9" s="4">
        <v>16761679093</v>
      </c>
      <c r="B9" s="4" t="s">
        <v>25</v>
      </c>
      <c r="C9" s="4" t="s">
        <v>26</v>
      </c>
      <c r="D9" s="4" t="s">
        <v>41</v>
      </c>
      <c r="E9" s="4" t="s">
        <v>46</v>
      </c>
      <c r="F9" s="5">
        <v>44509</v>
      </c>
      <c r="G9" s="5">
        <v>44510</v>
      </c>
      <c r="H9" s="4">
        <v>1</v>
      </c>
      <c r="I9" s="4">
        <v>1</v>
      </c>
      <c r="J9" s="4">
        <v>1</v>
      </c>
      <c r="K9" s="4" t="s">
        <v>29</v>
      </c>
      <c r="L9" s="4">
        <v>89.69</v>
      </c>
      <c r="M9" s="4">
        <v>89.69</v>
      </c>
      <c r="N9" s="4" t="s">
        <v>47</v>
      </c>
      <c r="O9" s="4" t="s">
        <v>31</v>
      </c>
      <c r="P9" s="4" t="s">
        <v>32</v>
      </c>
      <c r="Q9" s="4">
        <v>0</v>
      </c>
      <c r="R9" s="6">
        <v>44509</v>
      </c>
      <c r="S9" s="5">
        <v>44525</v>
      </c>
      <c r="T9" s="4" t="s">
        <v>33</v>
      </c>
      <c r="U9" s="4">
        <v>89.69</v>
      </c>
      <c r="V9" s="4">
        <v>0</v>
      </c>
      <c r="W9" s="4">
        <v>0</v>
      </c>
      <c r="X9" s="4">
        <v>2294774</v>
      </c>
    </row>
    <row r="10" s="4" customFormat="1" spans="1:24">
      <c r="A10" s="4">
        <v>16761675244</v>
      </c>
      <c r="B10" s="4" t="s">
        <v>25</v>
      </c>
      <c r="C10" s="4" t="s">
        <v>40</v>
      </c>
      <c r="D10" s="4" t="s">
        <v>41</v>
      </c>
      <c r="E10" s="4" t="s">
        <v>42</v>
      </c>
      <c r="F10" s="5">
        <v>44509</v>
      </c>
      <c r="G10" s="5">
        <v>44510</v>
      </c>
      <c r="H10" s="4">
        <v>1</v>
      </c>
      <c r="I10" s="4">
        <v>1</v>
      </c>
      <c r="J10" s="4">
        <v>1</v>
      </c>
      <c r="K10" s="4" t="s">
        <v>29</v>
      </c>
      <c r="L10" s="4">
        <v>-76.4</v>
      </c>
      <c r="M10" s="4">
        <v>-76.4</v>
      </c>
      <c r="N10" s="4" t="s">
        <v>45</v>
      </c>
      <c r="O10" s="4" t="s">
        <v>31</v>
      </c>
      <c r="P10" s="4" t="s">
        <v>32</v>
      </c>
      <c r="Q10" s="4">
        <v>0</v>
      </c>
      <c r="R10" s="6">
        <v>44509</v>
      </c>
      <c r="S10" s="5">
        <v>44525</v>
      </c>
      <c r="T10" s="4" t="s">
        <v>33</v>
      </c>
      <c r="U10" s="4">
        <v>-76.4</v>
      </c>
      <c r="V10" s="4">
        <v>0</v>
      </c>
      <c r="W10" s="4">
        <v>0</v>
      </c>
      <c r="X10" s="4">
        <v>2294773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K26" sqref="K26"/>
    </sheetView>
  </sheetViews>
  <sheetFormatPr defaultColWidth="9" defaultRowHeight="13.5"/>
  <cols>
    <col min="1" max="1" width="11.625" style="4" customWidth="1"/>
    <col min="2" max="2" width="10.375" style="4"/>
    <col min="3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48</v>
      </c>
    </row>
    <row r="2" s="4" customFormat="1" spans="1:9">
      <c r="A2" s="4">
        <v>16660161149</v>
      </c>
      <c r="B2" s="5">
        <v>44509</v>
      </c>
      <c r="C2" s="5">
        <v>44510</v>
      </c>
      <c r="D2" s="4">
        <v>1077</v>
      </c>
      <c r="E2" s="4" t="str">
        <f>VLOOKUP(A2,HOP!A:L,12,0)</f>
        <v>1077.00</v>
      </c>
      <c r="F2" s="4" t="str">
        <f>VLOOKUP(A2,HOP!A:C,3,0)</f>
        <v>2283256</v>
      </c>
      <c r="G2" s="4">
        <f>D2-E2</f>
        <v>0</v>
      </c>
      <c r="H2" s="4" t="str">
        <f>$H$1&amp;F2</f>
        <v>，2283256</v>
      </c>
      <c r="I2" s="4" t="str">
        <f>VLOOKUP(A2,HOP!A:T,20,0)</f>
        <v>直采</v>
      </c>
    </row>
    <row r="3" s="4" customFormat="1" spans="1:9">
      <c r="A3" s="4">
        <v>16757029367</v>
      </c>
      <c r="B3" s="5">
        <v>44509</v>
      </c>
      <c r="C3" s="5">
        <v>44510</v>
      </c>
      <c r="D3" s="4">
        <v>110</v>
      </c>
      <c r="E3" s="4" t="str">
        <f>VLOOKUP(A3,HOP!A:L,12,0)</f>
        <v>110.00</v>
      </c>
      <c r="F3" s="4" t="str">
        <f>VLOOKUP(A3,HOP!A:C,3,0)</f>
        <v>2292999</v>
      </c>
      <c r="G3" s="4">
        <f t="shared" ref="G3:G8" si="0">D3-E3</f>
        <v>0</v>
      </c>
      <c r="H3" s="4" t="str">
        <f t="shared" ref="H3:H8" si="1">$H$1&amp;F3</f>
        <v>，2292999</v>
      </c>
      <c r="I3" s="4" t="str">
        <f>VLOOKUP(A3,HOP!A:T,20,0)</f>
        <v>直采</v>
      </c>
    </row>
    <row r="4" s="4" customFormat="1" hidden="1" spans="1:9">
      <c r="A4" s="4">
        <v>16760171086</v>
      </c>
      <c r="B4" s="5">
        <v>44509</v>
      </c>
      <c r="C4" s="5">
        <v>44510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4">
        <v>16761424531</v>
      </c>
      <c r="B5" s="5">
        <v>44509</v>
      </c>
      <c r="C5" s="5">
        <v>44510</v>
      </c>
      <c r="D5" s="4">
        <v>76.4</v>
      </c>
      <c r="E5" s="4" t="str">
        <f>VLOOKUP(A5,HOP!A:L,12,0)</f>
        <v>76.40</v>
      </c>
      <c r="F5" s="4" t="str">
        <f>VLOOKUP(A5,HOP!A:C,3,0)</f>
        <v>2294694</v>
      </c>
      <c r="G5" s="4">
        <f t="shared" si="0"/>
        <v>0</v>
      </c>
      <c r="H5" s="4" t="str">
        <f t="shared" si="1"/>
        <v>，2294694</v>
      </c>
      <c r="I5" s="4" t="str">
        <f>VLOOKUP(A5,HOP!A:T,20,0)</f>
        <v>直连</v>
      </c>
    </row>
    <row r="6" s="4" customFormat="1" spans="1:9">
      <c r="A6" s="4">
        <v>16761672516</v>
      </c>
      <c r="B6" s="5">
        <v>44509</v>
      </c>
      <c r="C6" s="5">
        <v>44510</v>
      </c>
      <c r="D6" s="4">
        <v>76.4</v>
      </c>
      <c r="E6" s="4" t="str">
        <f>VLOOKUP(A6,HOP!A:L,12,0)</f>
        <v>76.40</v>
      </c>
      <c r="F6" s="4" t="str">
        <f>VLOOKUP(A6,HOP!A:C,3,0)</f>
        <v>2294770</v>
      </c>
      <c r="G6" s="4">
        <f t="shared" si="0"/>
        <v>0</v>
      </c>
      <c r="H6" s="4" t="str">
        <f t="shared" si="1"/>
        <v>，2294770</v>
      </c>
      <c r="I6" s="4" t="str">
        <f>VLOOKUP(A6,HOP!A:T,20,0)</f>
        <v>直连</v>
      </c>
    </row>
    <row r="7" s="4" customFormat="1" hidden="1" spans="1:9">
      <c r="A7" s="4">
        <v>16761675244</v>
      </c>
      <c r="B7" s="5">
        <v>44509</v>
      </c>
      <c r="C7" s="5">
        <v>44510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16761679093</v>
      </c>
      <c r="B8" s="5">
        <v>44509</v>
      </c>
      <c r="C8" s="5">
        <v>44510</v>
      </c>
      <c r="D8" s="4">
        <v>89.69</v>
      </c>
      <c r="E8" s="4" t="str">
        <f>VLOOKUP(A8,HOP!A:L,12,0)</f>
        <v>89.69</v>
      </c>
      <c r="F8" s="4" t="str">
        <f>VLOOKUP(A8,HOP!A:C,3,0)</f>
        <v>2294774</v>
      </c>
      <c r="G8" s="4">
        <f t="shared" si="0"/>
        <v>0</v>
      </c>
      <c r="H8" s="4" t="str">
        <f t="shared" si="1"/>
        <v>，2294774</v>
      </c>
      <c r="I8" s="4" t="str">
        <f>VLOOKUP(A8,HOP!A:T,20,0)</f>
        <v>直连</v>
      </c>
    </row>
    <row r="10" spans="4:4">
      <c r="D10" s="4">
        <f>SUM(D2:D9)</f>
        <v>1429.49</v>
      </c>
    </row>
    <row r="14" spans="1:5">
      <c r="A14" s="4" t="s">
        <v>49</v>
      </c>
      <c r="D14" s="4">
        <v>1187</v>
      </c>
      <c r="E14" s="4">
        <v>1447.68</v>
      </c>
    </row>
    <row r="15" spans="1:5">
      <c r="A15" s="4" t="s">
        <v>50</v>
      </c>
      <c r="D15" s="4">
        <v>242.49</v>
      </c>
      <c r="E15" s="4">
        <v>295.74</v>
      </c>
    </row>
    <row r="16" spans="1:5">
      <c r="A16" s="4" t="s">
        <v>51</v>
      </c>
      <c r="D16" s="4">
        <f>SUBTOTAL(9,D14:D15)</f>
        <v>1429.49</v>
      </c>
      <c r="E16" s="4">
        <f>SUBTOTAL(9,E14:E15)</f>
        <v>1743.42</v>
      </c>
    </row>
    <row r="17" spans="1:1">
      <c r="A17" s="4" t="s">
        <v>52</v>
      </c>
    </row>
  </sheetData>
  <autoFilter ref="A1:XFD10">
    <filterColumn colId="3">
      <filters blank="1">
        <filter val="110"/>
        <filter val="76.4"/>
        <filter val="1077"/>
        <filter val="89.69"/>
        <filter val="1429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</row>
    <row r="2" s="1" customFormat="1" spans="1:20">
      <c r="A2" s="3">
        <v>16660161149</v>
      </c>
      <c r="B2" s="1" t="s">
        <v>70</v>
      </c>
      <c r="C2" s="1" t="s">
        <v>71</v>
      </c>
      <c r="D2" s="1" t="s">
        <v>72</v>
      </c>
      <c r="E2" s="1" t="s">
        <v>30</v>
      </c>
      <c r="F2" s="1" t="s">
        <v>73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</row>
    <row r="3" s="1" customFormat="1" spans="1:20">
      <c r="A3" s="3">
        <v>16757029367</v>
      </c>
      <c r="B3" s="1" t="s">
        <v>85</v>
      </c>
      <c r="C3" s="1" t="s">
        <v>86</v>
      </c>
      <c r="D3" s="1" t="s">
        <v>87</v>
      </c>
      <c r="E3" s="1" t="s">
        <v>36</v>
      </c>
      <c r="F3" s="1" t="s">
        <v>73</v>
      </c>
      <c r="G3" s="1" t="s">
        <v>74</v>
      </c>
      <c r="H3" s="1" t="s">
        <v>75</v>
      </c>
      <c r="I3" s="1" t="s">
        <v>88</v>
      </c>
      <c r="J3" s="1" t="s">
        <v>77</v>
      </c>
      <c r="K3" s="1" t="s">
        <v>88</v>
      </c>
      <c r="L3" s="1" t="s">
        <v>88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89</v>
      </c>
      <c r="R3" s="1" t="s">
        <v>82</v>
      </c>
      <c r="S3" s="1" t="s">
        <v>83</v>
      </c>
      <c r="T3" s="1" t="s">
        <v>84</v>
      </c>
    </row>
    <row r="4" s="1" customFormat="1" spans="1:20">
      <c r="A4" s="3">
        <v>16761424531</v>
      </c>
      <c r="B4" s="1" t="s">
        <v>73</v>
      </c>
      <c r="C4" s="1" t="s">
        <v>90</v>
      </c>
      <c r="D4" s="1" t="s">
        <v>91</v>
      </c>
      <c r="E4" s="1" t="s">
        <v>43</v>
      </c>
      <c r="F4" s="1" t="s">
        <v>73</v>
      </c>
      <c r="G4" s="1" t="s">
        <v>74</v>
      </c>
      <c r="H4" s="1" t="s">
        <v>75</v>
      </c>
      <c r="I4" s="1" t="s">
        <v>92</v>
      </c>
      <c r="J4" s="1" t="s">
        <v>77</v>
      </c>
      <c r="K4" s="1" t="s">
        <v>92</v>
      </c>
      <c r="L4" s="1" t="s">
        <v>92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93</v>
      </c>
      <c r="R4" s="1" t="s">
        <v>82</v>
      </c>
      <c r="S4" s="1" t="s">
        <v>83</v>
      </c>
      <c r="T4" s="1" t="s">
        <v>94</v>
      </c>
    </row>
    <row r="5" s="1" customFormat="1" spans="1:20">
      <c r="A5" s="3">
        <v>16761672516</v>
      </c>
      <c r="B5" s="1" t="s">
        <v>73</v>
      </c>
      <c r="C5" s="1" t="s">
        <v>95</v>
      </c>
      <c r="D5" s="1" t="s">
        <v>91</v>
      </c>
      <c r="E5" s="1" t="s">
        <v>44</v>
      </c>
      <c r="F5" s="1" t="s">
        <v>73</v>
      </c>
      <c r="G5" s="1" t="s">
        <v>74</v>
      </c>
      <c r="H5" s="1" t="s">
        <v>75</v>
      </c>
      <c r="I5" s="1" t="s">
        <v>92</v>
      </c>
      <c r="J5" s="1" t="s">
        <v>77</v>
      </c>
      <c r="K5" s="1" t="s">
        <v>92</v>
      </c>
      <c r="L5" s="1" t="s">
        <v>92</v>
      </c>
      <c r="M5" s="1" t="s">
        <v>78</v>
      </c>
      <c r="N5" s="1" t="s">
        <v>78</v>
      </c>
      <c r="O5" s="1" t="s">
        <v>79</v>
      </c>
      <c r="P5" s="1" t="s">
        <v>80</v>
      </c>
      <c r="Q5" s="1" t="s">
        <v>96</v>
      </c>
      <c r="R5" s="1" t="s">
        <v>82</v>
      </c>
      <c r="S5" s="1" t="s">
        <v>83</v>
      </c>
      <c r="T5" s="1" t="s">
        <v>94</v>
      </c>
    </row>
    <row r="6" s="1" customFormat="1" spans="1:20">
      <c r="A6" s="3">
        <v>16761679093</v>
      </c>
      <c r="B6" s="1" t="s">
        <v>73</v>
      </c>
      <c r="C6" s="1" t="s">
        <v>97</v>
      </c>
      <c r="D6" s="1" t="s">
        <v>91</v>
      </c>
      <c r="E6" s="1" t="s">
        <v>47</v>
      </c>
      <c r="F6" s="1" t="s">
        <v>73</v>
      </c>
      <c r="G6" s="1" t="s">
        <v>74</v>
      </c>
      <c r="H6" s="1" t="s">
        <v>75</v>
      </c>
      <c r="I6" s="1" t="s">
        <v>98</v>
      </c>
      <c r="J6" s="1" t="s">
        <v>77</v>
      </c>
      <c r="K6" s="1" t="s">
        <v>98</v>
      </c>
      <c r="L6" s="1" t="s">
        <v>98</v>
      </c>
      <c r="M6" s="1" t="s">
        <v>78</v>
      </c>
      <c r="N6" s="1" t="s">
        <v>78</v>
      </c>
      <c r="O6" s="1" t="s">
        <v>79</v>
      </c>
      <c r="P6" s="1" t="s">
        <v>80</v>
      </c>
      <c r="Q6" s="1" t="s">
        <v>99</v>
      </c>
      <c r="R6" s="1" t="s">
        <v>82</v>
      </c>
      <c r="S6" s="1" t="s">
        <v>83</v>
      </c>
      <c r="T6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2021-11-25T01:22:08Z</dcterms:created>
  <dcterms:modified xsi:type="dcterms:W3CDTF">2021-11-25T01:29:51Z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1DAE378FEB854A7CB66809EAF053777B</vt:lpwstr>
  </property>
  <property fmtid="{D5CDD505-2E9C-101B-9397-08002B2CF9AE}" pid="3" name="KSOProductBuildVer">
    <vt:lpwstr>2052-11.1.0.11045</vt:lpwstr>
  </property>
</Properties>
</file>