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<sst xmlns="http://schemas.openxmlformats.org/spreadsheetml/2006/main" count="788" uniqueCount="240">
  <si>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</si>
  <si>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</si>
  <si>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</si>
  <si>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</si>
  <si>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</si>
  <si>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</si>
  <si>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</si>
  <si>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</si>
  <si>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</si>
  <si>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</si>
  <si>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</si>
  <si>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</si>
  <si>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</si>
  <si>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</si>
  <si>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</si>
  <si>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</si>
  <si>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</si>
  <si>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</si>
  <si>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</si>
  <si>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</si>
  <si>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</si>
  <si>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</si>
  <si>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</si>
  <si>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</si>
  <si>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</si>
  <si>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</si>
  <si>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</si>
  <si>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[上海]锦江之星(上海漕河泾星中路地铁站店)(66072634)</t>
  </si>
  <si>
    <t>单人房A&lt;双人入住&gt;&lt;内宾&gt;&lt;预付&gt;&lt;无早&gt;</t>
  </si>
  <si>
    <t>CNY</t>
  </si>
  <si>
    <t>董洪</t>
  </si>
  <si>
    <t>CA11323211125CNY</t>
  </si>
  <si>
    <t>未提现</t>
  </si>
  <si>
    <t>携程开票</t>
  </si>
  <si>
    <t>[长沙]7天连锁酒店(长沙铁道学院店)(71450563)</t>
  </si>
  <si>
    <t>高级大床房&lt;双人入住&gt;&lt;内宾&gt;&lt;预付&gt;&lt;无早&gt;</t>
  </si>
  <si>
    <t>吕东</t>
  </si>
  <si>
    <t>[上海]上海静安宾馆(64223838)</t>
  </si>
  <si>
    <t>高级双床房&lt;双人入住&gt;&lt;内宾&gt;&lt;预付&gt;&lt;双早&gt;</t>
  </si>
  <si>
    <t>陈达忠</t>
  </si>
  <si>
    <t>[梅州]梅州麓湖山酒店(62500328)</t>
  </si>
  <si>
    <t>公寓标准双人房&lt;双床&gt;&lt;超值特惠&gt;&lt;双人入住&gt;&lt;双早&gt;&lt;新酒店礼盒&gt;</t>
  </si>
  <si>
    <t>吕品,曾智伟</t>
  </si>
  <si>
    <t>公寓标准大床房&lt;大床&gt;&lt;双人入住&gt;&lt;双早&gt;&lt;新酒店礼盒&gt;</t>
  </si>
  <si>
    <t>吴永斌,许扬紫</t>
  </si>
  <si>
    <t>[无锡]无锡翠竹苑丽呈酒店(79026334)</t>
  </si>
  <si>
    <t>精致双床房&lt;双人入住&gt;&lt;内宾&gt;&lt;预付&gt;&lt;双早&gt;</t>
  </si>
  <si>
    <t>郁立新</t>
  </si>
  <si>
    <t>[长沙]长沙泊富名致服务公寓(60982256)</t>
  </si>
  <si>
    <t>单间行政公寓&lt;双人入住&gt;&lt;内宾&gt;&lt;预付&gt;&lt;无早&gt;</t>
  </si>
  <si>
    <t>梅娉艳</t>
  </si>
  <si>
    <t>reconfirmed by MS ZHOU</t>
  </si>
  <si>
    <t>[杭州]丽呈布鲁克酒店(杭州西溪天堂)(65994422)</t>
  </si>
  <si>
    <t>精选大床房&lt;双人入住&gt;&lt;中宾&gt;&lt;无早&gt;</t>
  </si>
  <si>
    <t>贾国清</t>
  </si>
  <si>
    <t>精致双床房&lt;双人入住&gt;&lt;内宾&gt;&lt;预付&gt;&lt;无早&gt;</t>
  </si>
  <si>
    <t>沈卫东</t>
  </si>
  <si>
    <t>[胶州]尚客优品酒店(青岛胶东国际机场海尔大道店)(69043730)</t>
  </si>
  <si>
    <t>优悦三人房&lt;双人入住&gt;&lt;内宾&gt;&lt;预付&gt;&lt;无早&gt;</t>
  </si>
  <si>
    <t>刘观科</t>
  </si>
  <si>
    <t>[上海]子鱼居酒店(上海外滩店)(61360965)</t>
  </si>
  <si>
    <t>标准大床房&lt;双人入住&gt;&lt;内宾&gt;&lt;预付&gt;&lt;无早&gt;</t>
  </si>
  <si>
    <t>乔荣喜</t>
  </si>
  <si>
    <t>[景德镇]格林豪泰快捷酒店(景德镇曙光路古玩市场店)(75057027)</t>
  </si>
  <si>
    <t>大床房&lt;双人入住&gt;&lt;内宾&gt;&lt;预付&gt;&lt;无早&gt;</t>
  </si>
  <si>
    <t>刘释怡</t>
  </si>
  <si>
    <t>魏元</t>
  </si>
  <si>
    <t>[宁波]丽呈睿轩宁波天一广场火车站酒店(78981496)</t>
  </si>
  <si>
    <t>清新高级大床房&lt;双人入住&gt;&lt;内宾&gt;&lt;预付&gt;&lt;无早&gt;</t>
  </si>
  <si>
    <t>陈鑫</t>
  </si>
  <si>
    <t>[苏州]锦江之星(苏州石湖国际教育园店)(60986907)</t>
  </si>
  <si>
    <t>标准房B&lt;双人入住&gt;&lt;内宾&gt;&lt;预付&gt;&lt;无早&gt;</t>
  </si>
  <si>
    <t>曾和金</t>
  </si>
  <si>
    <t>[锦州]锦江之星(锦州云飞桥店)(60986803)</t>
  </si>
  <si>
    <t>商务房B&lt;双人入住&gt;&lt;内宾&gt;&lt;预付&gt;&lt;无早&gt;</t>
  </si>
  <si>
    <t>赵桐</t>
  </si>
  <si>
    <t>[南京]锦江之星品尚(南京汉中门店)(60983744)</t>
  </si>
  <si>
    <t>商务标准房A&lt;双人入住&gt;&lt;内宾&gt;&lt;预付&gt;&lt;无早&gt;</t>
  </si>
  <si>
    <t>袁卫兵</t>
  </si>
  <si>
    <t>商务标准房B&lt;双人入住&gt;&lt;内宾&gt;&lt;预付&gt;&lt;无早&gt;</t>
  </si>
  <si>
    <t>[庆阳]派酒店(庆阳北大街店)(71494556)</t>
  </si>
  <si>
    <t>商务大床房&lt;双人入住&gt;&lt;内宾&gt;&lt;预付&gt;&lt;无早&gt;</t>
  </si>
  <si>
    <t>姚亮先</t>
  </si>
  <si>
    <t>[辽源]尚客优精选酒店(辽源财富大路店)(73248198)</t>
  </si>
  <si>
    <t>商务大床房&lt;双人入住&gt;&lt;内宾&gt;&lt;预付&gt;&lt;双早&gt;</t>
  </si>
  <si>
    <t>于泽</t>
  </si>
  <si>
    <t>[佛山]佛山百盛达君玉丽呈酒店(60982977)</t>
  </si>
  <si>
    <t>负氧离子零压大床房&lt;双人入住&gt;&lt;内宾&gt;&lt;预付&gt;&lt;无早&gt;</t>
  </si>
  <si>
    <t>虞式可</t>
  </si>
  <si>
    <t>精致大床房&lt;双人入住&gt;&lt;内宾&gt;&lt;预付&gt;&lt;无早&gt;</t>
  </si>
  <si>
    <t>陈晓芳</t>
  </si>
  <si>
    <t>取消</t>
  </si>
  <si>
    <t>[北京]锦江之星(北京南站店)(60985981)</t>
  </si>
  <si>
    <t>商务间B&lt;内宾&gt;&lt;双人入住&gt;&lt;预付&gt;&lt;无早&gt;</t>
  </si>
  <si>
    <t>陈应欢</t>
  </si>
  <si>
    <t>[西昌]希岸·轻雅酒店(西昌邛海湿地公园店)(73259739)</t>
  </si>
  <si>
    <t>玲珑大床房&lt;双人入住&gt;&lt;内宾&gt;&lt;预付&gt;&lt;无早&gt;</t>
  </si>
  <si>
    <t>徐丁</t>
  </si>
  <si>
    <t>[襄阳]襄阳富力皇冠假日酒店(60982053)</t>
  </si>
  <si>
    <t>皇冠高级大床房&lt;双人入住&gt;&lt;内宾&gt;&lt;预付&gt;&lt;双早&gt;</t>
  </si>
  <si>
    <t>盛传龙,周伟</t>
  </si>
  <si>
    <t>[安顺]安顺豪生温泉度假酒店(80625373)</t>
  </si>
  <si>
    <t>行政大床房&lt;双人入住&gt;&lt;中宾&gt;&lt;日历房套餐高价值&gt;&lt;双早&gt;&lt;新酒店礼盒&gt;</t>
  </si>
  <si>
    <t>马新权</t>
  </si>
  <si>
    <t>[东莞]嘉华大酒店(东莞国际展览中心店)(60988717)</t>
  </si>
  <si>
    <t>何杰</t>
  </si>
  <si>
    <t>[高青]尚客优酒店(高青汽车站店)(73280089)</t>
  </si>
  <si>
    <t>标准双床房&lt;双人入住&gt;&lt;内宾&gt;&lt;预付&gt;&lt;无早&gt;</t>
  </si>
  <si>
    <t>刘维高</t>
  </si>
  <si>
    <t>，</t>
  </si>
  <si>
    <t>16822486177此单多收431.16元待退回</t>
  </si>
  <si>
    <t>202111211802270022</t>
  </si>
  <si>
    <t>房集</t>
  </si>
  <si>
    <t>录错渠道，汇登国内</t>
  </si>
  <si>
    <t>A211125094457481</t>
  </si>
  <si>
    <t>A211125094539481</t>
  </si>
  <si>
    <t>A211125094620481</t>
  </si>
  <si>
    <t>A2111250946581861</t>
  </si>
  <si>
    <t>房集：i211125094407 396.1元</t>
  </si>
  <si>
    <t>CNY / HKD 当前参考汇率: 1.219609732</t>
  </si>
  <si>
    <t>总计：8431.07 CNY/
10282.62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</si>
  <si>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</si>
  <si>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</si>
  <si>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</si>
  <si>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</si>
  <si>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</si>
  <si>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</si>
  <si>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</si>
  <si>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</si>
  <si>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</si>
  <si>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</si>
  <si>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</si>
  <si>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</si>
  <si>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</si>
  <si>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</si>
  <si>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</si>
  <si>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</si>
  <si>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</si>
  <si>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2021-11-13</t>
  </si>
  <si>
    <t>2298753</t>
  </si>
  <si>
    <t>锦江之星(上海漕河泾星中路地铁站店)</t>
  </si>
  <si>
    <t>2021-11-21</t>
  </si>
  <si>
    <t>2021-11-22</t>
  </si>
  <si>
    <t>退房日月结</t>
  </si>
  <si>
    <t>204.85</t>
  </si>
  <si>
    <t>RMB</t>
  </si>
  <si>
    <t>0</t>
  </si>
  <si>
    <t>0.00</t>
  </si>
  <si>
    <t>携程汇智国内直连</t>
  </si>
  <si>
    <t>2021-11-13 15:44:12</t>
  </si>
  <si>
    <t>否</t>
  </si>
  <si>
    <t>汇智国际旅游发展有限公司</t>
  </si>
  <si>
    <t>直连</t>
  </si>
  <si>
    <t>2021-11-20</t>
  </si>
  <si>
    <t>2304618</t>
  </si>
  <si>
    <t>上海静安宾馆</t>
  </si>
  <si>
    <t>914.84</t>
  </si>
  <si>
    <t>2021-11-20 00:10:08</t>
  </si>
  <si>
    <t>2305319</t>
  </si>
  <si>
    <t>梅州麓湖山酒店</t>
  </si>
  <si>
    <t>620.38</t>
  </si>
  <si>
    <t>2021-11-20 18:04:20</t>
  </si>
  <si>
    <t>Saas酒店</t>
  </si>
  <si>
    <t>2305367</t>
  </si>
  <si>
    <t>2021-11-20 18:36:05</t>
  </si>
  <si>
    <t>2305718</t>
  </si>
  <si>
    <t>无锡翠竹苑丽呈酒店</t>
  </si>
  <si>
    <t>186.55</t>
  </si>
  <si>
    <t>2021-11-20 22:58:20</t>
  </si>
  <si>
    <t>2305834</t>
  </si>
  <si>
    <t>长沙泊富名致服务公寓</t>
  </si>
  <si>
    <t>528.88</t>
  </si>
  <si>
    <t>2021-11-21 08:06:45</t>
  </si>
  <si>
    <t>2305840</t>
  </si>
  <si>
    <t>丽呈布鲁克酒店(杭州西溪天堂)</t>
  </si>
  <si>
    <t>212.16</t>
  </si>
  <si>
    <t>2021-11-21 08:19:12</t>
  </si>
  <si>
    <t>直采</t>
  </si>
  <si>
    <t>2305850</t>
  </si>
  <si>
    <t>2021-11-21 08:38:40</t>
  </si>
  <si>
    <t>2305854</t>
  </si>
  <si>
    <t>尚客优品酒店(胶州兰州东路新汽车站店)</t>
  </si>
  <si>
    <t>221.26</t>
  </si>
  <si>
    <t>2021-11-21 08:42:43</t>
  </si>
  <si>
    <t>2305873</t>
  </si>
  <si>
    <t>子鱼居酒店(上海外滩店)</t>
  </si>
  <si>
    <t>195.28</t>
  </si>
  <si>
    <t>2021-11-21 09:19:38</t>
  </si>
  <si>
    <t>2305876</t>
  </si>
  <si>
    <t>格林豪泰快捷酒店（景德镇珠山曙光路古玩市场店）</t>
  </si>
  <si>
    <t>102.50</t>
  </si>
  <si>
    <t>2021-11-21 09:25:12</t>
  </si>
  <si>
    <t>2305880</t>
  </si>
  <si>
    <t>2021-11-21 09:30:19</t>
  </si>
  <si>
    <t>2305962</t>
  </si>
  <si>
    <t>海怡大酒店(宁波站店)</t>
  </si>
  <si>
    <t>206.03</t>
  </si>
  <si>
    <t>2021-11-21 11:27:47</t>
  </si>
  <si>
    <t>2305981</t>
  </si>
  <si>
    <t>锦江之星(苏州石湖国际教育园店)</t>
  </si>
  <si>
    <t>147.49</t>
  </si>
  <si>
    <t>2021-11-21 11:52:09</t>
  </si>
  <si>
    <t>2305982</t>
  </si>
  <si>
    <t>锦江之星(锦州云飞桥店)</t>
  </si>
  <si>
    <t>155.28</t>
  </si>
  <si>
    <t>2021-11-21 11:52:24</t>
  </si>
  <si>
    <t>2305991</t>
  </si>
  <si>
    <t>锦江之星品尚(南京汉中门店)</t>
  </si>
  <si>
    <t>270.89</t>
  </si>
  <si>
    <t>2021-11-21 11:58:34</t>
  </si>
  <si>
    <t>2305994</t>
  </si>
  <si>
    <t>246.46</t>
  </si>
  <si>
    <t>2021-11-21 11:59:27</t>
  </si>
  <si>
    <t>2306003</t>
  </si>
  <si>
    <t>派酒店(庆阳北大街店)</t>
  </si>
  <si>
    <t>124.40</t>
  </si>
  <si>
    <t>2021-11-21 12:06:28</t>
  </si>
  <si>
    <t>2306008</t>
  </si>
  <si>
    <t>尚客优精选酒店(辽源财富大路店)</t>
  </si>
  <si>
    <t>252.97</t>
  </si>
  <si>
    <t>2021-11-21 12:10:21</t>
  </si>
  <si>
    <t>2306028</t>
  </si>
  <si>
    <t>佛山百盛达君玉丽呈酒店</t>
  </si>
  <si>
    <t>252.15</t>
  </si>
  <si>
    <t>2021-11-21 12:26:52</t>
  </si>
  <si>
    <t>2306170</t>
  </si>
  <si>
    <t>希岸·轻雅酒店(西昌邛海湿地公园店)</t>
  </si>
  <si>
    <t>224.46</t>
  </si>
  <si>
    <t>2021-11-21 14:43:03</t>
  </si>
  <si>
    <t>2306323</t>
  </si>
  <si>
    <t>襄阳富力皇冠假日酒店</t>
  </si>
  <si>
    <t>1080.82</t>
  </si>
  <si>
    <t>2021-11-21 17:28:50</t>
  </si>
  <si>
    <t>2306471</t>
  </si>
  <si>
    <t>嘉华大酒店(东莞国际展览中心店)</t>
  </si>
  <si>
    <t>444.23</t>
  </si>
  <si>
    <t>2021-11-21 19:27:48</t>
  </si>
  <si>
    <t>2306512</t>
  </si>
  <si>
    <t>尚客优酒店(高青汽车站店)</t>
  </si>
  <si>
    <t>2021-11-21 20:01:09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</si>
</sst>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16786788344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44521</v>
      </c>
      <c r="G2" s="5">
        <v>44522</v>
      </c>
      <c r="H2" s="4">
        <v>1</v>
      </c>
      <c r="I2" s="4">
        <v>1</v>
      </c>
      <c r="J2" s="4">
        <v>1</v>
      </c>
      <c r="K2" s="4" t="s">
        <v>29</v>
      </c>
      <c r="L2" s="4">
        <v>204.85</v>
      </c>
      <c r="M2" s="4">
        <v>204.85</v>
      </c>
      <c r="N2" s="4" t="s">
        <v>30</v>
      </c>
      <c r="O2" s="4" t="s">
        <v>31</v>
      </c>
      <c r="P2" s="4" t="s">
        <v>32</v>
      </c>
      <c r="Q2" s="4">
        <v>0</v>
      </c>
      <c r="R2" s="6">
        <v>44513</v>
      </c>
      <c r="S2" s="5">
        <v>44525</v>
      </c>
      <c r="T2" s="4" t="s">
        <v>33</v>
      </c>
      <c r="U2" s="4">
        <v>204.85</v>
      </c>
      <c r="V2" s="4">
        <v>0</v>
      </c>
      <c r="W2" s="4">
        <v>0</v>
      </c>
      <c r="X2" s="4">
        <v>2298753</v>
      </c>
      <c r="Y2" s="4">
        <v>104024430954</v>
      </c>
    </row>
    <row r="3" s="4" customFormat="1" spans="1:25">
      <c r="A3" s="4">
        <v>16822486177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44519</v>
      </c>
      <c r="G3" s="5">
        <v>44522</v>
      </c>
      <c r="H3" s="4">
        <v>1</v>
      </c>
      <c r="I3" s="4">
        <v>3</v>
      </c>
      <c r="J3" s="4">
        <v>3</v>
      </c>
      <c r="K3" s="4" t="s">
        <v>29</v>
      </c>
      <c r="L3" s="4">
        <v>431.16</v>
      </c>
      <c r="M3" s="4">
        <v>431.16</v>
      </c>
      <c r="N3" s="4" t="s">
        <v>36</v>
      </c>
      <c r="O3" s="4" t="s">
        <v>31</v>
      </c>
      <c r="P3" s="4" t="s">
        <v>32</v>
      </c>
      <c r="Q3" s="4">
        <v>0</v>
      </c>
      <c r="R3" s="6">
        <v>44519</v>
      </c>
      <c r="S3" s="5">
        <v>44525</v>
      </c>
      <c r="T3" s="4" t="s">
        <v>33</v>
      </c>
      <c r="U3" s="4">
        <v>431.16</v>
      </c>
      <c r="V3" s="4">
        <v>0</v>
      </c>
      <c r="W3" s="4">
        <v>0</v>
      </c>
      <c r="X3" s="4">
        <v>2303632</v>
      </c>
      <c r="Y3" s="4">
        <v>104038562544</v>
      </c>
    </row>
    <row r="4" s="4" customFormat="1" spans="1:24">
      <c r="A4" s="4">
        <v>16825879861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44520</v>
      </c>
      <c r="G4" s="5">
        <v>44522</v>
      </c>
      <c r="H4" s="4">
        <v>1</v>
      </c>
      <c r="I4" s="4">
        <v>2</v>
      </c>
      <c r="J4" s="4">
        <v>2</v>
      </c>
      <c r="K4" s="4" t="s">
        <v>29</v>
      </c>
      <c r="L4" s="4">
        <v>914.84</v>
      </c>
      <c r="M4" s="4">
        <v>914.84</v>
      </c>
      <c r="N4" s="4" t="s">
        <v>39</v>
      </c>
      <c r="O4" s="4" t="s">
        <v>31</v>
      </c>
      <c r="P4" s="4" t="s">
        <v>32</v>
      </c>
      <c r="Q4" s="4">
        <v>0</v>
      </c>
      <c r="R4" s="6">
        <v>44520</v>
      </c>
      <c r="S4" s="5">
        <v>44525</v>
      </c>
      <c r="T4" s="4" t="s">
        <v>33</v>
      </c>
      <c r="U4" s="4">
        <v>914.84</v>
      </c>
      <c r="V4" s="4">
        <v>0</v>
      </c>
      <c r="W4" s="4">
        <v>0</v>
      </c>
      <c r="X4" s="4">
        <v>2304618</v>
      </c>
    </row>
    <row r="5" s="4" customFormat="1" spans="1:25">
      <c r="A5" s="4">
        <v>16831425937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44521</v>
      </c>
      <c r="G5" s="5">
        <v>44522</v>
      </c>
      <c r="H5" s="4">
        <v>2</v>
      </c>
      <c r="I5" s="4">
        <v>1</v>
      </c>
      <c r="J5" s="4">
        <v>2</v>
      </c>
      <c r="K5" s="4" t="s">
        <v>29</v>
      </c>
      <c r="L5" s="4">
        <v>620.38</v>
      </c>
      <c r="M5" s="4">
        <v>620.38</v>
      </c>
      <c r="N5" s="4" t="s">
        <v>42</v>
      </c>
      <c r="O5" s="4" t="s">
        <v>31</v>
      </c>
      <c r="P5" s="4" t="s">
        <v>32</v>
      </c>
      <c r="Q5" s="4">
        <v>0</v>
      </c>
      <c r="R5" s="6">
        <v>44520</v>
      </c>
      <c r="S5" s="5">
        <v>44525</v>
      </c>
      <c r="T5" s="4" t="s">
        <v>33</v>
      </c>
      <c r="U5" s="4">
        <v>620.38</v>
      </c>
      <c r="V5" s="4">
        <v>0</v>
      </c>
      <c r="W5" s="4">
        <v>0</v>
      </c>
      <c r="X5" s="4">
        <v>2305319</v>
      </c>
      <c r="Y5" s="4">
        <v>477313</v>
      </c>
    </row>
    <row r="6" s="4" customFormat="1" spans="1:25">
      <c r="A6" s="4">
        <v>16831573184</v>
      </c>
      <c r="B6" s="4" t="s">
        <v>25</v>
      </c>
      <c r="C6" s="4" t="s">
        <v>26</v>
      </c>
      <c r="D6" s="4" t="s">
        <v>40</v>
      </c>
      <c r="E6" s="4" t="s">
        <v>43</v>
      </c>
      <c r="F6" s="5">
        <v>44521</v>
      </c>
      <c r="G6" s="5">
        <v>44522</v>
      </c>
      <c r="H6" s="4">
        <v>2</v>
      </c>
      <c r="I6" s="4">
        <v>1</v>
      </c>
      <c r="J6" s="4">
        <v>2</v>
      </c>
      <c r="K6" s="4" t="s">
        <v>29</v>
      </c>
      <c r="L6" s="4">
        <v>620.38</v>
      </c>
      <c r="M6" s="4">
        <v>620.38</v>
      </c>
      <c r="N6" s="4" t="s">
        <v>44</v>
      </c>
      <c r="O6" s="4" t="s">
        <v>31</v>
      </c>
      <c r="P6" s="4" t="s">
        <v>32</v>
      </c>
      <c r="Q6" s="4">
        <v>0</v>
      </c>
      <c r="R6" s="6">
        <v>44520</v>
      </c>
      <c r="S6" s="5">
        <v>44525</v>
      </c>
      <c r="T6" s="4" t="s">
        <v>33</v>
      </c>
      <c r="U6" s="4">
        <v>620.38</v>
      </c>
      <c r="V6" s="4">
        <v>0</v>
      </c>
      <c r="W6" s="4">
        <v>0</v>
      </c>
      <c r="X6" s="4">
        <v>2305367</v>
      </c>
      <c r="Y6" s="4">
        <v>477438</v>
      </c>
    </row>
    <row r="7" s="4" customFormat="1" spans="1:24">
      <c r="A7" s="4">
        <v>16832688706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44521</v>
      </c>
      <c r="G7" s="5">
        <v>44522</v>
      </c>
      <c r="H7" s="4">
        <v>1</v>
      </c>
      <c r="I7" s="4">
        <v>1</v>
      </c>
      <c r="J7" s="4">
        <v>1</v>
      </c>
      <c r="K7" s="4" t="s">
        <v>29</v>
      </c>
      <c r="L7" s="4">
        <v>186.55</v>
      </c>
      <c r="M7" s="4">
        <v>186.55</v>
      </c>
      <c r="N7" s="4" t="s">
        <v>47</v>
      </c>
      <c r="O7" s="4" t="s">
        <v>31</v>
      </c>
      <c r="P7" s="4" t="s">
        <v>32</v>
      </c>
      <c r="Q7" s="4">
        <v>0</v>
      </c>
      <c r="R7" s="6">
        <v>44520</v>
      </c>
      <c r="S7" s="5">
        <v>44525</v>
      </c>
      <c r="T7" s="4" t="s">
        <v>33</v>
      </c>
      <c r="U7" s="4">
        <v>186.55</v>
      </c>
      <c r="V7" s="4">
        <v>0</v>
      </c>
      <c r="W7" s="4">
        <v>0</v>
      </c>
      <c r="X7" s="4">
        <v>2305718</v>
      </c>
    </row>
    <row r="8" s="4" customFormat="1" spans="1:25">
      <c r="A8" s="4">
        <v>16833330690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44521</v>
      </c>
      <c r="G8" s="5">
        <v>44522</v>
      </c>
      <c r="H8" s="4">
        <v>1</v>
      </c>
      <c r="I8" s="4">
        <v>1</v>
      </c>
      <c r="J8" s="4">
        <v>1</v>
      </c>
      <c r="K8" s="4" t="s">
        <v>29</v>
      </c>
      <c r="L8" s="4">
        <v>528.88</v>
      </c>
      <c r="M8" s="4">
        <v>528.88</v>
      </c>
      <c r="N8" s="4" t="s">
        <v>50</v>
      </c>
      <c r="O8" s="4" t="s">
        <v>31</v>
      </c>
      <c r="P8" s="4" t="s">
        <v>32</v>
      </c>
      <c r="Q8" s="4">
        <v>0</v>
      </c>
      <c r="R8" s="6">
        <v>44521</v>
      </c>
      <c r="S8" s="5">
        <v>44525</v>
      </c>
      <c r="T8" s="4" t="s">
        <v>33</v>
      </c>
      <c r="U8" s="4">
        <v>528.88</v>
      </c>
      <c r="V8" s="4">
        <v>0</v>
      </c>
      <c r="W8" s="4">
        <v>0</v>
      </c>
      <c r="X8" s="4">
        <v>2305834</v>
      </c>
      <c r="Y8" s="4" t="s">
        <v>51</v>
      </c>
    </row>
    <row r="9" s="4" customFormat="1" spans="1:25">
      <c r="A9" s="4">
        <v>16833336296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44521</v>
      </c>
      <c r="G9" s="5">
        <v>44522</v>
      </c>
      <c r="H9" s="4">
        <v>1</v>
      </c>
      <c r="I9" s="4">
        <v>1</v>
      </c>
      <c r="J9" s="4">
        <v>1</v>
      </c>
      <c r="K9" s="4" t="s">
        <v>29</v>
      </c>
      <c r="L9" s="4">
        <v>212.16</v>
      </c>
      <c r="M9" s="4">
        <v>212.16</v>
      </c>
      <c r="N9" s="4" t="s">
        <v>54</v>
      </c>
      <c r="O9" s="4" t="s">
        <v>31</v>
      </c>
      <c r="P9" s="4" t="s">
        <v>32</v>
      </c>
      <c r="Q9" s="4">
        <v>0</v>
      </c>
      <c r="R9" s="6">
        <v>44521</v>
      </c>
      <c r="S9" s="5">
        <v>44525</v>
      </c>
      <c r="T9" s="4" t="s">
        <v>33</v>
      </c>
      <c r="U9" s="4">
        <v>212.16</v>
      </c>
      <c r="V9" s="4">
        <v>0</v>
      </c>
      <c r="W9" s="4">
        <v>0</v>
      </c>
      <c r="X9" s="4">
        <v>2305840</v>
      </c>
      <c r="Y9" s="4">
        <v>515941</v>
      </c>
    </row>
    <row r="10" s="4" customFormat="1" spans="1:24">
      <c r="A10" s="4">
        <v>16833371113</v>
      </c>
      <c r="B10" s="4" t="s">
        <v>25</v>
      </c>
      <c r="C10" s="4" t="s">
        <v>26</v>
      </c>
      <c r="D10" s="4" t="s">
        <v>45</v>
      </c>
      <c r="E10" s="4" t="s">
        <v>55</v>
      </c>
      <c r="F10" s="5">
        <v>44521</v>
      </c>
      <c r="G10" s="5">
        <v>44522</v>
      </c>
      <c r="H10" s="4">
        <v>1</v>
      </c>
      <c r="I10" s="4">
        <v>1</v>
      </c>
      <c r="J10" s="4">
        <v>1</v>
      </c>
      <c r="K10" s="4" t="s">
        <v>29</v>
      </c>
      <c r="L10" s="4">
        <v>186.55</v>
      </c>
      <c r="M10" s="4">
        <v>186.55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44521</v>
      </c>
      <c r="S10" s="5">
        <v>44525</v>
      </c>
      <c r="T10" s="4" t="s">
        <v>33</v>
      </c>
      <c r="U10" s="4">
        <v>186.55</v>
      </c>
      <c r="V10" s="4">
        <v>0</v>
      </c>
      <c r="W10" s="4">
        <v>0</v>
      </c>
      <c r="X10" s="4">
        <v>2305850</v>
      </c>
    </row>
    <row r="11" s="4" customFormat="1" spans="1:23">
      <c r="A11" s="4">
        <v>16833378711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44521</v>
      </c>
      <c r="G11" s="5">
        <v>44522</v>
      </c>
      <c r="H11" s="4">
        <v>1</v>
      </c>
      <c r="I11" s="4">
        <v>1</v>
      </c>
      <c r="J11" s="4">
        <v>1</v>
      </c>
      <c r="K11" s="4" t="s">
        <v>29</v>
      </c>
      <c r="L11" s="4">
        <v>221.26</v>
      </c>
      <c r="M11" s="4">
        <v>221.26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44521</v>
      </c>
      <c r="S11" s="5">
        <v>44525</v>
      </c>
      <c r="T11" s="4" t="s">
        <v>33</v>
      </c>
      <c r="U11" s="4">
        <v>221.26</v>
      </c>
      <c r="V11" s="4">
        <v>0</v>
      </c>
      <c r="W11" s="4">
        <v>0</v>
      </c>
    </row>
    <row r="12" s="4" customFormat="1" spans="1:24">
      <c r="A12" s="4">
        <v>16833444497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44521</v>
      </c>
      <c r="G12" s="5">
        <v>44522</v>
      </c>
      <c r="H12" s="4">
        <v>1</v>
      </c>
      <c r="I12" s="4">
        <v>1</v>
      </c>
      <c r="J12" s="4">
        <v>1</v>
      </c>
      <c r="K12" s="4" t="s">
        <v>29</v>
      </c>
      <c r="L12" s="4">
        <v>195.28</v>
      </c>
      <c r="M12" s="4">
        <v>195.28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44521</v>
      </c>
      <c r="S12" s="5">
        <v>44525</v>
      </c>
      <c r="T12" s="4" t="s">
        <v>33</v>
      </c>
      <c r="U12" s="4">
        <v>195.28</v>
      </c>
      <c r="V12" s="4">
        <v>0</v>
      </c>
      <c r="W12" s="4">
        <v>0</v>
      </c>
      <c r="X12" s="4">
        <v>2305873</v>
      </c>
    </row>
    <row r="13" s="4" customFormat="1" spans="1:24">
      <c r="A13" s="4">
        <v>16833455175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44521</v>
      </c>
      <c r="G13" s="5">
        <v>44522</v>
      </c>
      <c r="H13" s="4">
        <v>1</v>
      </c>
      <c r="I13" s="4">
        <v>1</v>
      </c>
      <c r="J13" s="4">
        <v>1</v>
      </c>
      <c r="K13" s="4" t="s">
        <v>29</v>
      </c>
      <c r="L13" s="4">
        <v>102.5</v>
      </c>
      <c r="M13" s="4">
        <v>102.5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44521</v>
      </c>
      <c r="S13" s="5">
        <v>44525</v>
      </c>
      <c r="T13" s="4" t="s">
        <v>33</v>
      </c>
      <c r="U13" s="4">
        <v>102.5</v>
      </c>
      <c r="V13" s="4">
        <v>0</v>
      </c>
      <c r="W13" s="4">
        <v>0</v>
      </c>
      <c r="X13" s="4">
        <v>2305876</v>
      </c>
    </row>
    <row r="14" s="4" customFormat="1" spans="1:24">
      <c r="A14" s="4">
        <v>16833465814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44521</v>
      </c>
      <c r="G14" s="5">
        <v>44522</v>
      </c>
      <c r="H14" s="4">
        <v>1</v>
      </c>
      <c r="I14" s="4">
        <v>1</v>
      </c>
      <c r="J14" s="4">
        <v>1</v>
      </c>
      <c r="K14" s="4" t="s">
        <v>29</v>
      </c>
      <c r="L14" s="4">
        <v>102.5</v>
      </c>
      <c r="M14" s="4">
        <v>102.5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44521</v>
      </c>
      <c r="S14" s="5">
        <v>44525</v>
      </c>
      <c r="T14" s="4" t="s">
        <v>33</v>
      </c>
      <c r="U14" s="4">
        <v>102.5</v>
      </c>
      <c r="V14" s="4">
        <v>0</v>
      </c>
      <c r="W14" s="4">
        <v>0</v>
      </c>
      <c r="X14" s="4">
        <v>2305880</v>
      </c>
    </row>
    <row r="15" s="4" customFormat="1" spans="1:24">
      <c r="A15" s="4">
        <v>16833738689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44521</v>
      </c>
      <c r="G15" s="5">
        <v>44522</v>
      </c>
      <c r="H15" s="4">
        <v>1</v>
      </c>
      <c r="I15" s="4">
        <v>1</v>
      </c>
      <c r="J15" s="4">
        <v>1</v>
      </c>
      <c r="K15" s="4" t="s">
        <v>29</v>
      </c>
      <c r="L15" s="4">
        <v>206.03</v>
      </c>
      <c r="M15" s="4">
        <v>206.03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44521</v>
      </c>
      <c r="S15" s="5">
        <v>44525</v>
      </c>
      <c r="T15" s="4" t="s">
        <v>33</v>
      </c>
      <c r="U15" s="4">
        <v>206.03</v>
      </c>
      <c r="V15" s="4">
        <v>0</v>
      </c>
      <c r="W15" s="4">
        <v>0</v>
      </c>
      <c r="X15" s="4">
        <v>2305962</v>
      </c>
    </row>
    <row r="16" s="4" customFormat="1" spans="1:25">
      <c r="A16" s="4">
        <v>16833805636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44521</v>
      </c>
      <c r="G16" s="5">
        <v>44522</v>
      </c>
      <c r="H16" s="4">
        <v>1</v>
      </c>
      <c r="I16" s="4">
        <v>1</v>
      </c>
      <c r="J16" s="4">
        <v>1</v>
      </c>
      <c r="K16" s="4" t="s">
        <v>29</v>
      </c>
      <c r="L16" s="4">
        <v>147.49</v>
      </c>
      <c r="M16" s="4">
        <v>147.49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44521</v>
      </c>
      <c r="S16" s="5">
        <v>44525</v>
      </c>
      <c r="T16" s="4" t="s">
        <v>33</v>
      </c>
      <c r="U16" s="4">
        <v>147.49</v>
      </c>
      <c r="V16" s="4">
        <v>0</v>
      </c>
      <c r="W16" s="4">
        <v>0</v>
      </c>
      <c r="X16" s="4">
        <v>2305981</v>
      </c>
      <c r="Y16" s="4">
        <v>104044008364</v>
      </c>
    </row>
    <row r="17" s="4" customFormat="1" spans="1:25">
      <c r="A17" s="4">
        <v>16833806488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44521</v>
      </c>
      <c r="G17" s="5">
        <v>44522</v>
      </c>
      <c r="H17" s="4">
        <v>1</v>
      </c>
      <c r="I17" s="4">
        <v>1</v>
      </c>
      <c r="J17" s="4">
        <v>1</v>
      </c>
      <c r="K17" s="4" t="s">
        <v>29</v>
      </c>
      <c r="L17" s="4">
        <v>155.28</v>
      </c>
      <c r="M17" s="4">
        <v>155.28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44521</v>
      </c>
      <c r="S17" s="5">
        <v>44525</v>
      </c>
      <c r="T17" s="4" t="s">
        <v>33</v>
      </c>
      <c r="U17" s="4">
        <v>155.28</v>
      </c>
      <c r="V17" s="4">
        <v>0</v>
      </c>
      <c r="W17" s="4">
        <v>0</v>
      </c>
      <c r="X17" s="4">
        <v>2305982</v>
      </c>
      <c r="Y17" s="4">
        <v>104044008784</v>
      </c>
    </row>
    <row r="18" s="4" customFormat="1" spans="1:25">
      <c r="A18" s="4">
        <v>16833820119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44521</v>
      </c>
      <c r="G18" s="5">
        <v>44522</v>
      </c>
      <c r="H18" s="4">
        <v>1</v>
      </c>
      <c r="I18" s="4">
        <v>1</v>
      </c>
      <c r="J18" s="4">
        <v>1</v>
      </c>
      <c r="K18" s="4" t="s">
        <v>29</v>
      </c>
      <c r="L18" s="4">
        <v>270.89</v>
      </c>
      <c r="M18" s="4">
        <v>270.89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44521</v>
      </c>
      <c r="S18" s="5">
        <v>44525</v>
      </c>
      <c r="T18" s="4" t="s">
        <v>33</v>
      </c>
      <c r="U18" s="4">
        <v>270.89</v>
      </c>
      <c r="V18" s="4">
        <v>0</v>
      </c>
      <c r="W18" s="4">
        <v>0</v>
      </c>
      <c r="X18" s="4">
        <v>2305991</v>
      </c>
      <c r="Y18" s="4">
        <v>104044020464</v>
      </c>
    </row>
    <row r="19" s="4" customFormat="1" spans="1:25">
      <c r="A19" s="4">
        <v>16833826308</v>
      </c>
      <c r="B19" s="4" t="s">
        <v>25</v>
      </c>
      <c r="C19" s="4" t="s">
        <v>26</v>
      </c>
      <c r="D19" s="4" t="s">
        <v>76</v>
      </c>
      <c r="E19" s="4" t="s">
        <v>79</v>
      </c>
      <c r="F19" s="5">
        <v>44521</v>
      </c>
      <c r="G19" s="5">
        <v>44522</v>
      </c>
      <c r="H19" s="4">
        <v>1</v>
      </c>
      <c r="I19" s="4">
        <v>1</v>
      </c>
      <c r="J19" s="4">
        <v>1</v>
      </c>
      <c r="K19" s="4" t="s">
        <v>29</v>
      </c>
      <c r="L19" s="4">
        <v>246.46</v>
      </c>
      <c r="M19" s="4">
        <v>246.46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44521</v>
      </c>
      <c r="S19" s="5">
        <v>44525</v>
      </c>
      <c r="T19" s="4" t="s">
        <v>33</v>
      </c>
      <c r="U19" s="4">
        <v>246.46</v>
      </c>
      <c r="V19" s="4">
        <v>0</v>
      </c>
      <c r="W19" s="4">
        <v>0</v>
      </c>
      <c r="X19" s="4">
        <v>2305994</v>
      </c>
      <c r="Y19" s="4">
        <v>104044022244</v>
      </c>
    </row>
    <row r="20" s="4" customFormat="1" spans="1:25">
      <c r="A20" s="4">
        <v>16833847514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44521</v>
      </c>
      <c r="G20" s="5">
        <v>44522</v>
      </c>
      <c r="H20" s="4">
        <v>1</v>
      </c>
      <c r="I20" s="4">
        <v>1</v>
      </c>
      <c r="J20" s="4">
        <v>1</v>
      </c>
      <c r="K20" s="4" t="s">
        <v>29</v>
      </c>
      <c r="L20" s="4">
        <v>124.4</v>
      </c>
      <c r="M20" s="4">
        <v>124.4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44521</v>
      </c>
      <c r="S20" s="5">
        <v>44525</v>
      </c>
      <c r="T20" s="4" t="s">
        <v>33</v>
      </c>
      <c r="U20" s="4">
        <v>124.4</v>
      </c>
      <c r="V20" s="4">
        <v>0</v>
      </c>
      <c r="W20" s="4">
        <v>0</v>
      </c>
      <c r="X20" s="4">
        <v>2306003</v>
      </c>
      <c r="Y20" s="4">
        <v>104044036244</v>
      </c>
    </row>
    <row r="21" s="4" customFormat="1" spans="1:24">
      <c r="A21" s="4">
        <v>16833857099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44521</v>
      </c>
      <c r="G21" s="5">
        <v>44522</v>
      </c>
      <c r="H21" s="4">
        <v>1</v>
      </c>
      <c r="I21" s="4">
        <v>1</v>
      </c>
      <c r="J21" s="4">
        <v>1</v>
      </c>
      <c r="K21" s="4" t="s">
        <v>29</v>
      </c>
      <c r="L21" s="4">
        <v>252.97</v>
      </c>
      <c r="M21" s="4">
        <v>252.97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44521</v>
      </c>
      <c r="S21" s="5">
        <v>44525</v>
      </c>
      <c r="T21" s="4" t="s">
        <v>33</v>
      </c>
      <c r="U21" s="4">
        <v>252.97</v>
      </c>
      <c r="V21" s="4">
        <v>0</v>
      </c>
      <c r="W21" s="4">
        <v>0</v>
      </c>
      <c r="X21" s="4">
        <v>2306008</v>
      </c>
    </row>
    <row r="22" s="4" customFormat="1" spans="1:24">
      <c r="A22" s="4">
        <v>16833903307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44521</v>
      </c>
      <c r="G22" s="5">
        <v>44522</v>
      </c>
      <c r="H22" s="4">
        <v>1</v>
      </c>
      <c r="I22" s="4">
        <v>1</v>
      </c>
      <c r="J22" s="4">
        <v>1</v>
      </c>
      <c r="K22" s="4" t="s">
        <v>29</v>
      </c>
      <c r="L22" s="4">
        <v>252.15</v>
      </c>
      <c r="M22" s="4">
        <v>252.15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44521</v>
      </c>
      <c r="S22" s="5">
        <v>44525</v>
      </c>
      <c r="T22" s="4" t="s">
        <v>33</v>
      </c>
      <c r="U22" s="4">
        <v>252.15</v>
      </c>
      <c r="V22" s="4">
        <v>0</v>
      </c>
      <c r="W22" s="4">
        <v>0</v>
      </c>
      <c r="X22" s="4">
        <v>2306028</v>
      </c>
    </row>
    <row r="23" s="4" customFormat="1" spans="1:24">
      <c r="A23" s="4">
        <v>16834044520</v>
      </c>
      <c r="B23" s="4" t="s">
        <v>25</v>
      </c>
      <c r="C23" s="4" t="s">
        <v>26</v>
      </c>
      <c r="D23" s="4" t="s">
        <v>45</v>
      </c>
      <c r="E23" s="4" t="s">
        <v>89</v>
      </c>
      <c r="F23" s="5">
        <v>44521</v>
      </c>
      <c r="G23" s="5">
        <v>44522</v>
      </c>
      <c r="H23" s="4">
        <v>1</v>
      </c>
      <c r="I23" s="4">
        <v>1</v>
      </c>
      <c r="J23" s="4">
        <v>1</v>
      </c>
      <c r="K23" s="4" t="s">
        <v>29</v>
      </c>
      <c r="L23" s="4">
        <v>171.18</v>
      </c>
      <c r="M23" s="4">
        <v>171.18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44521</v>
      </c>
      <c r="S23" s="5">
        <v>44525</v>
      </c>
      <c r="T23" s="4" t="s">
        <v>33</v>
      </c>
      <c r="U23" s="4">
        <v>171.18</v>
      </c>
      <c r="V23" s="4">
        <v>0</v>
      </c>
      <c r="W23" s="4">
        <v>0</v>
      </c>
      <c r="X23" s="4">
        <v>2306084</v>
      </c>
    </row>
    <row r="24" s="4" customFormat="1" spans="1:24">
      <c r="A24" s="4">
        <v>16834044520</v>
      </c>
      <c r="B24" s="4" t="s">
        <v>25</v>
      </c>
      <c r="C24" s="4" t="s">
        <v>91</v>
      </c>
      <c r="D24" s="4" t="s">
        <v>45</v>
      </c>
      <c r="E24" s="4" t="s">
        <v>89</v>
      </c>
      <c r="F24" s="5">
        <v>44521</v>
      </c>
      <c r="G24" s="5">
        <v>44522</v>
      </c>
      <c r="H24" s="4">
        <v>1</v>
      </c>
      <c r="I24" s="4">
        <v>1</v>
      </c>
      <c r="J24" s="4">
        <v>1</v>
      </c>
      <c r="K24" s="4" t="s">
        <v>29</v>
      </c>
      <c r="L24" s="4">
        <v>-171.18</v>
      </c>
      <c r="M24" s="4">
        <v>-171.18</v>
      </c>
      <c r="N24" s="4" t="s">
        <v>90</v>
      </c>
      <c r="O24" s="4" t="s">
        <v>31</v>
      </c>
      <c r="P24" s="4" t="s">
        <v>32</v>
      </c>
      <c r="Q24" s="4">
        <v>0</v>
      </c>
      <c r="R24" s="6">
        <v>44521</v>
      </c>
      <c r="S24" s="5">
        <v>44525</v>
      </c>
      <c r="T24" s="4" t="s">
        <v>33</v>
      </c>
      <c r="U24" s="4">
        <v>-171.18</v>
      </c>
      <c r="V24" s="4">
        <v>0</v>
      </c>
      <c r="W24" s="4">
        <v>0</v>
      </c>
      <c r="X24" s="4">
        <v>2306084</v>
      </c>
    </row>
    <row r="25" s="4" customFormat="1" spans="1:24">
      <c r="A25" s="4">
        <v>16834185758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44521</v>
      </c>
      <c r="G25" s="5">
        <v>44522</v>
      </c>
      <c r="H25" s="4">
        <v>1</v>
      </c>
      <c r="I25" s="4">
        <v>1</v>
      </c>
      <c r="J25" s="4">
        <v>1</v>
      </c>
      <c r="K25" s="4" t="s">
        <v>29</v>
      </c>
      <c r="L25" s="4">
        <v>279.49</v>
      </c>
      <c r="M25" s="4">
        <v>279.49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44521</v>
      </c>
      <c r="S25" s="5">
        <v>44525</v>
      </c>
      <c r="T25" s="4" t="s">
        <v>33</v>
      </c>
      <c r="U25" s="4">
        <v>279.49</v>
      </c>
      <c r="V25" s="4">
        <v>0</v>
      </c>
      <c r="W25" s="4">
        <v>0</v>
      </c>
      <c r="X25" s="4">
        <v>2306135</v>
      </c>
    </row>
    <row r="26" s="4" customFormat="1" spans="1:25">
      <c r="A26" s="4">
        <v>16834282709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44521</v>
      </c>
      <c r="G26" s="5">
        <v>44522</v>
      </c>
      <c r="H26" s="4">
        <v>1</v>
      </c>
      <c r="I26" s="4">
        <v>1</v>
      </c>
      <c r="J26" s="4">
        <v>1</v>
      </c>
      <c r="K26" s="4" t="s">
        <v>29</v>
      </c>
      <c r="L26" s="4">
        <v>224.46</v>
      </c>
      <c r="M26" s="4">
        <v>224.46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44521</v>
      </c>
      <c r="S26" s="5">
        <v>44525</v>
      </c>
      <c r="T26" s="4" t="s">
        <v>33</v>
      </c>
      <c r="U26" s="4">
        <v>224.46</v>
      </c>
      <c r="V26" s="4">
        <v>0</v>
      </c>
      <c r="W26" s="4">
        <v>246</v>
      </c>
      <c r="X26" s="4">
        <v>2306170</v>
      </c>
      <c r="Y26" s="4">
        <v>104044382674</v>
      </c>
    </row>
    <row r="27" s="4" customFormat="1" spans="1:24">
      <c r="A27" s="4">
        <v>16837214571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44521</v>
      </c>
      <c r="G27" s="5">
        <v>44522</v>
      </c>
      <c r="H27" s="4">
        <v>2</v>
      </c>
      <c r="I27" s="4">
        <v>1</v>
      </c>
      <c r="J27" s="4">
        <v>2</v>
      </c>
      <c r="K27" s="4" t="s">
        <v>29</v>
      </c>
      <c r="L27" s="4">
        <v>1080.82</v>
      </c>
      <c r="M27" s="4">
        <v>1080.82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44521</v>
      </c>
      <c r="S27" s="5">
        <v>44525</v>
      </c>
      <c r="T27" s="4" t="s">
        <v>33</v>
      </c>
      <c r="U27" s="4">
        <v>1080.82</v>
      </c>
      <c r="V27" s="4">
        <v>0</v>
      </c>
      <c r="W27" s="4">
        <v>0</v>
      </c>
      <c r="X27" s="4">
        <v>2306323</v>
      </c>
    </row>
    <row r="28" s="4" customFormat="1" spans="1:23">
      <c r="A28" s="4">
        <v>16837455800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44521</v>
      </c>
      <c r="G28" s="5">
        <v>44522</v>
      </c>
      <c r="H28" s="4">
        <v>1</v>
      </c>
      <c r="I28" s="4">
        <v>1</v>
      </c>
      <c r="J28" s="4">
        <v>1</v>
      </c>
      <c r="K28" s="4" t="s">
        <v>29</v>
      </c>
      <c r="L28" s="4">
        <v>396.1</v>
      </c>
      <c r="M28" s="4">
        <v>396.1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44521</v>
      </c>
      <c r="S28" s="5">
        <v>44525</v>
      </c>
      <c r="T28" s="4" t="s">
        <v>33</v>
      </c>
      <c r="U28" s="4">
        <v>396.1</v>
      </c>
      <c r="V28" s="4">
        <v>0</v>
      </c>
      <c r="W28" s="4">
        <v>0</v>
      </c>
    </row>
    <row r="29" s="4" customFormat="1" spans="1:24">
      <c r="A29" s="4">
        <v>16834185758</v>
      </c>
      <c r="B29" s="4" t="s">
        <v>25</v>
      </c>
      <c r="C29" s="4" t="s">
        <v>91</v>
      </c>
      <c r="D29" s="4" t="s">
        <v>92</v>
      </c>
      <c r="E29" s="4" t="s">
        <v>93</v>
      </c>
      <c r="F29" s="5">
        <v>44521</v>
      </c>
      <c r="G29" s="5">
        <v>44522</v>
      </c>
      <c r="H29" s="4">
        <v>1</v>
      </c>
      <c r="I29" s="4">
        <v>1</v>
      </c>
      <c r="J29" s="4">
        <v>1</v>
      </c>
      <c r="K29" s="4" t="s">
        <v>29</v>
      </c>
      <c r="L29" s="4">
        <v>-279.49</v>
      </c>
      <c r="M29" s="4">
        <v>-279.49</v>
      </c>
      <c r="N29" s="4" t="s">
        <v>94</v>
      </c>
      <c r="O29" s="4" t="s">
        <v>31</v>
      </c>
      <c r="P29" s="4" t="s">
        <v>32</v>
      </c>
      <c r="Q29" s="4">
        <v>0</v>
      </c>
      <c r="R29" s="6">
        <v>44521</v>
      </c>
      <c r="S29" s="5">
        <v>44525</v>
      </c>
      <c r="T29" s="4" t="s">
        <v>33</v>
      </c>
      <c r="U29" s="4">
        <v>-279.49</v>
      </c>
      <c r="V29" s="4">
        <v>0</v>
      </c>
      <c r="W29" s="4">
        <v>0</v>
      </c>
      <c r="X29" s="4">
        <v>2306135</v>
      </c>
    </row>
    <row r="30" s="4" customFormat="1" spans="1:24">
      <c r="A30" s="4">
        <v>16838183641</v>
      </c>
      <c r="B30" s="4" t="s">
        <v>25</v>
      </c>
      <c r="C30" s="4" t="s">
        <v>26</v>
      </c>
      <c r="D30" s="4" t="s">
        <v>104</v>
      </c>
      <c r="E30" s="4" t="s">
        <v>35</v>
      </c>
      <c r="F30" s="5">
        <v>44521</v>
      </c>
      <c r="G30" s="5">
        <v>44522</v>
      </c>
      <c r="H30" s="4">
        <v>1</v>
      </c>
      <c r="I30" s="4">
        <v>1</v>
      </c>
      <c r="J30" s="4">
        <v>1</v>
      </c>
      <c r="K30" s="4" t="s">
        <v>29</v>
      </c>
      <c r="L30" s="4">
        <v>444.23</v>
      </c>
      <c r="M30" s="4">
        <v>444.23</v>
      </c>
      <c r="N30" s="4" t="s">
        <v>105</v>
      </c>
      <c r="O30" s="4" t="s">
        <v>31</v>
      </c>
      <c r="P30" s="4" t="s">
        <v>32</v>
      </c>
      <c r="Q30" s="4">
        <v>0</v>
      </c>
      <c r="R30" s="6">
        <v>44521</v>
      </c>
      <c r="S30" s="5">
        <v>44525</v>
      </c>
      <c r="T30" s="4" t="s">
        <v>33</v>
      </c>
      <c r="U30" s="4">
        <v>444.23</v>
      </c>
      <c r="V30" s="4">
        <v>0</v>
      </c>
      <c r="W30" s="4">
        <v>0</v>
      </c>
      <c r="X30" s="4">
        <v>2306471</v>
      </c>
    </row>
    <row r="31" s="4" customFormat="1" spans="1:24">
      <c r="A31" s="4">
        <v>16838324447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44521</v>
      </c>
      <c r="G31" s="5">
        <v>44522</v>
      </c>
      <c r="H31" s="4">
        <v>1</v>
      </c>
      <c r="I31" s="4">
        <v>1</v>
      </c>
      <c r="J31" s="4">
        <v>1</v>
      </c>
      <c r="K31" s="4" t="s">
        <v>29</v>
      </c>
      <c r="L31" s="4">
        <v>102.5</v>
      </c>
      <c r="M31" s="4">
        <v>102.5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44521</v>
      </c>
      <c r="S31" s="5">
        <v>44525</v>
      </c>
      <c r="T31" s="4" t="s">
        <v>33</v>
      </c>
      <c r="U31" s="4">
        <v>102.5</v>
      </c>
      <c r="V31" s="4">
        <v>0</v>
      </c>
      <c r="W31" s="4">
        <v>0</v>
      </c>
      <c r="X31" s="4">
        <v>2306512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workbookViewId="0">
      <selection activeCell="A34" sqref="A34:E40"/>
    </sheetView>
  </sheetViews>
  <sheetFormatPr defaultColWidth="9" defaultRowHeight="13.5"/>
  <cols>
    <col min="1" max="1" width="12.75" style="4" customWidth="1"/>
    <col min="2" max="3" width="11.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spans="1:9">
      <c r="A2" s="4">
        <v>16786788344</v>
      </c>
      <c r="B2" s="5">
        <v>44521</v>
      </c>
      <c r="C2" s="5">
        <v>44522</v>
      </c>
      <c r="D2" s="4">
        <v>204.85</v>
      </c>
      <c r="E2" s="4" t="str">
        <f>VLOOKUP(A2,HOP!A:L,12,0)</f>
        <v>204.85</v>
      </c>
      <c r="F2" s="4" t="str">
        <f>VLOOKUP(A2,HOP!A:C,3,0)</f>
        <v>2298753</v>
      </c>
      <c r="G2" s="4">
        <f>D2-E2</f>
        <v>0</v>
      </c>
      <c r="H2" s="4" t="str">
        <f>$H$1&amp;F2</f>
        <v>，2298753</v>
      </c>
      <c r="I2" s="4" t="str">
        <f>VLOOKUP(A2,HOP!A:T,20,0)</f>
        <v>直连</v>
      </c>
    </row>
    <row r="3" s="4" customFormat="1" spans="1:10">
      <c r="A3" s="4">
        <v>16822486177</v>
      </c>
      <c r="B3" s="5">
        <v>44519</v>
      </c>
      <c r="C3" s="5">
        <v>44522</v>
      </c>
      <c r="D3" s="4">
        <v>431.16</v>
      </c>
      <c r="E3" s="4" t="e">
        <f>VLOOKUP(A3,HOP!A:L,12,0)</f>
        <v>#N/A</v>
      </c>
      <c r="F3" s="4">
        <v>2303632</v>
      </c>
      <c r="G3" s="4" t="e">
        <f t="shared" ref="G3:G31" si="0">D3-E3</f>
        <v>#N/A</v>
      </c>
      <c r="H3" s="4" t="str">
        <f t="shared" ref="H3:H31" si="1">$H$1&amp;F3</f>
        <v>，2303632</v>
      </c>
      <c r="I3" s="4" t="e">
        <f>VLOOKUP(A3,HOP!A:T,20,0)</f>
        <v>#N/A</v>
      </c>
      <c r="J3" s="4" t="s">
        <v>110</v>
      </c>
    </row>
    <row r="4" s="4" customFormat="1" spans="1:9">
      <c r="A4" s="4">
        <v>16825879861</v>
      </c>
      <c r="B4" s="5">
        <v>44520</v>
      </c>
      <c r="C4" s="5">
        <v>44522</v>
      </c>
      <c r="D4" s="4">
        <v>914.84</v>
      </c>
      <c r="E4" s="4" t="str">
        <f>VLOOKUP(A4,HOP!A:L,12,0)</f>
        <v>914.84</v>
      </c>
      <c r="F4" s="4" t="str">
        <f>VLOOKUP(A4,HOP!A:C,3,0)</f>
        <v>2304618</v>
      </c>
      <c r="G4" s="4">
        <f t="shared" si="0"/>
        <v>0</v>
      </c>
      <c r="H4" s="4" t="str">
        <f t="shared" si="1"/>
        <v>，2304618</v>
      </c>
      <c r="I4" s="4" t="str">
        <f>VLOOKUP(A4,HOP!A:T,20,0)</f>
        <v>直连</v>
      </c>
    </row>
    <row r="5" s="4" customFormat="1" spans="1:9">
      <c r="A5" s="4">
        <v>16831425937</v>
      </c>
      <c r="B5" s="5">
        <v>44521</v>
      </c>
      <c r="C5" s="5">
        <v>44522</v>
      </c>
      <c r="D5" s="4">
        <v>620.38</v>
      </c>
      <c r="E5" s="4" t="str">
        <f>VLOOKUP(A5,HOP!A:L,12,0)</f>
        <v>620.38</v>
      </c>
      <c r="F5" s="4" t="str">
        <f>VLOOKUP(A5,HOP!A:C,3,0)</f>
        <v>2305319</v>
      </c>
      <c r="G5" s="4">
        <f t="shared" si="0"/>
        <v>0</v>
      </c>
      <c r="H5" s="4" t="str">
        <f t="shared" si="1"/>
        <v>，2305319</v>
      </c>
      <c r="I5" s="4" t="str">
        <f>VLOOKUP(A5,HOP!A:T,20,0)</f>
        <v>Saas酒店</v>
      </c>
    </row>
    <row r="6" s="4" customFormat="1" spans="1:9">
      <c r="A6" s="4">
        <v>16831573184</v>
      </c>
      <c r="B6" s="5">
        <v>44521</v>
      </c>
      <c r="C6" s="5">
        <v>44522</v>
      </c>
      <c r="D6" s="4">
        <v>620.38</v>
      </c>
      <c r="E6" s="4" t="str">
        <f>VLOOKUP(A6,HOP!A:L,12,0)</f>
        <v>620.38</v>
      </c>
      <c r="F6" s="4" t="str">
        <f>VLOOKUP(A6,HOP!A:C,3,0)</f>
        <v>2305367</v>
      </c>
      <c r="G6" s="4">
        <f t="shared" si="0"/>
        <v>0</v>
      </c>
      <c r="H6" s="4" t="str">
        <f t="shared" si="1"/>
        <v>，2305367</v>
      </c>
      <c r="I6" s="4" t="str">
        <f>VLOOKUP(A6,HOP!A:T,20,0)</f>
        <v>Saas酒店</v>
      </c>
    </row>
    <row r="7" s="4" customFormat="1" spans="1:9">
      <c r="A7" s="4">
        <v>16832688706</v>
      </c>
      <c r="B7" s="5">
        <v>44521</v>
      </c>
      <c r="C7" s="5">
        <v>44522</v>
      </c>
      <c r="D7" s="4">
        <v>186.55</v>
      </c>
      <c r="E7" s="4" t="str">
        <f>VLOOKUP(A7,HOP!A:L,12,0)</f>
        <v>186.55</v>
      </c>
      <c r="F7" s="4" t="str">
        <f>VLOOKUP(A7,HOP!A:C,3,0)</f>
        <v>2305718</v>
      </c>
      <c r="G7" s="4">
        <f t="shared" si="0"/>
        <v>0</v>
      </c>
      <c r="H7" s="4" t="str">
        <f t="shared" si="1"/>
        <v>，2305718</v>
      </c>
      <c r="I7" s="4" t="str">
        <f>VLOOKUP(A7,HOP!A:T,20,0)</f>
        <v>直连</v>
      </c>
    </row>
    <row r="8" s="4" customFormat="1" spans="1:9">
      <c r="A8" s="4">
        <v>16833330690</v>
      </c>
      <c r="B8" s="5">
        <v>44521</v>
      </c>
      <c r="C8" s="5">
        <v>44522</v>
      </c>
      <c r="D8" s="4">
        <v>528.88</v>
      </c>
      <c r="E8" s="4" t="str">
        <f>VLOOKUP(A8,HOP!A:L,12,0)</f>
        <v>528.88</v>
      </c>
      <c r="F8" s="4" t="str">
        <f>VLOOKUP(A8,HOP!A:C,3,0)</f>
        <v>2305834</v>
      </c>
      <c r="G8" s="4">
        <f t="shared" si="0"/>
        <v>0</v>
      </c>
      <c r="H8" s="4" t="str">
        <f t="shared" si="1"/>
        <v>，2305834</v>
      </c>
      <c r="I8" s="4" t="str">
        <f>VLOOKUP(A8,HOP!A:T,20,0)</f>
        <v>直连</v>
      </c>
    </row>
    <row r="9" s="4" customFormat="1" spans="1:9">
      <c r="A9" s="4">
        <v>16833336296</v>
      </c>
      <c r="B9" s="5">
        <v>44521</v>
      </c>
      <c r="C9" s="5">
        <v>44522</v>
      </c>
      <c r="D9" s="4">
        <v>212.16</v>
      </c>
      <c r="E9" s="4" t="str">
        <f>VLOOKUP(A9,HOP!A:L,12,0)</f>
        <v>212.16</v>
      </c>
      <c r="F9" s="4" t="str">
        <f>VLOOKUP(A9,HOP!A:C,3,0)</f>
        <v>2305840</v>
      </c>
      <c r="G9" s="4">
        <f t="shared" si="0"/>
        <v>0</v>
      </c>
      <c r="H9" s="4" t="str">
        <f t="shared" si="1"/>
        <v>，2305840</v>
      </c>
      <c r="I9" s="4" t="str">
        <f>VLOOKUP(A9,HOP!A:T,20,0)</f>
        <v>直采</v>
      </c>
    </row>
    <row r="10" s="4" customFormat="1" spans="1:9">
      <c r="A10" s="4">
        <v>16833371113</v>
      </c>
      <c r="B10" s="5">
        <v>44521</v>
      </c>
      <c r="C10" s="5">
        <v>44522</v>
      </c>
      <c r="D10" s="4">
        <v>186.55</v>
      </c>
      <c r="E10" s="4" t="str">
        <f>VLOOKUP(A10,HOP!A:L,12,0)</f>
        <v>186.55</v>
      </c>
      <c r="F10" s="4" t="str">
        <f>VLOOKUP(A10,HOP!A:C,3,0)</f>
        <v>2305850</v>
      </c>
      <c r="G10" s="4">
        <f t="shared" si="0"/>
        <v>0</v>
      </c>
      <c r="H10" s="4" t="str">
        <f t="shared" si="1"/>
        <v>，2305850</v>
      </c>
      <c r="I10" s="4" t="str">
        <f>VLOOKUP(A10,HOP!A:T,20,0)</f>
        <v>直连</v>
      </c>
    </row>
    <row r="11" s="4" customFormat="1" spans="1:9">
      <c r="A11" s="4">
        <v>16833378711</v>
      </c>
      <c r="B11" s="5">
        <v>44521</v>
      </c>
      <c r="C11" s="5">
        <v>44522</v>
      </c>
      <c r="D11" s="4">
        <v>221.26</v>
      </c>
      <c r="E11" s="4" t="str">
        <f>VLOOKUP(A11,HOP!A:L,12,0)</f>
        <v>221.26</v>
      </c>
      <c r="F11" s="4" t="str">
        <f>VLOOKUP(A11,HOP!A:C,3,0)</f>
        <v>2305854</v>
      </c>
      <c r="G11" s="4">
        <f t="shared" si="0"/>
        <v>0</v>
      </c>
      <c r="H11" s="4" t="str">
        <f t="shared" si="1"/>
        <v>，2305854</v>
      </c>
      <c r="I11" s="4" t="str">
        <f>VLOOKUP(A11,HOP!A:T,20,0)</f>
        <v>直连</v>
      </c>
    </row>
    <row r="12" s="4" customFormat="1" spans="1:9">
      <c r="A12" s="4">
        <v>16833444497</v>
      </c>
      <c r="B12" s="5">
        <v>44521</v>
      </c>
      <c r="C12" s="5">
        <v>44522</v>
      </c>
      <c r="D12" s="4">
        <v>195.28</v>
      </c>
      <c r="E12" s="4" t="str">
        <f>VLOOKUP(A12,HOP!A:L,12,0)</f>
        <v>195.28</v>
      </c>
      <c r="F12" s="4" t="str">
        <f>VLOOKUP(A12,HOP!A:C,3,0)</f>
        <v>2305873</v>
      </c>
      <c r="G12" s="4">
        <f t="shared" si="0"/>
        <v>0</v>
      </c>
      <c r="H12" s="4" t="str">
        <f t="shared" si="1"/>
        <v>，2305873</v>
      </c>
      <c r="I12" s="4" t="str">
        <f>VLOOKUP(A12,HOP!A:T,20,0)</f>
        <v>直连</v>
      </c>
    </row>
    <row r="13" s="4" customFormat="1" spans="1:9">
      <c r="A13" s="4">
        <v>16833455175</v>
      </c>
      <c r="B13" s="5">
        <v>44521</v>
      </c>
      <c r="C13" s="5">
        <v>44522</v>
      </c>
      <c r="D13" s="4">
        <v>102.5</v>
      </c>
      <c r="E13" s="4" t="str">
        <f>VLOOKUP(A13,HOP!A:L,12,0)</f>
        <v>102.50</v>
      </c>
      <c r="F13" s="4" t="str">
        <f>VLOOKUP(A13,HOP!A:C,3,0)</f>
        <v>2305876</v>
      </c>
      <c r="G13" s="4">
        <f t="shared" si="0"/>
        <v>0</v>
      </c>
      <c r="H13" s="4" t="str">
        <f t="shared" si="1"/>
        <v>，2305876</v>
      </c>
      <c r="I13" s="4" t="str">
        <f>VLOOKUP(A13,HOP!A:T,20,0)</f>
        <v>直连</v>
      </c>
    </row>
    <row r="14" s="4" customFormat="1" spans="1:9">
      <c r="A14" s="4">
        <v>16833465814</v>
      </c>
      <c r="B14" s="5">
        <v>44521</v>
      </c>
      <c r="C14" s="5">
        <v>44522</v>
      </c>
      <c r="D14" s="4">
        <v>102.5</v>
      </c>
      <c r="E14" s="4" t="str">
        <f>VLOOKUP(A14,HOP!A:L,12,0)</f>
        <v>102.50</v>
      </c>
      <c r="F14" s="4" t="str">
        <f>VLOOKUP(A14,HOP!A:C,3,0)</f>
        <v>2305880</v>
      </c>
      <c r="G14" s="4">
        <f t="shared" si="0"/>
        <v>0</v>
      </c>
      <c r="H14" s="4" t="str">
        <f t="shared" si="1"/>
        <v>，2305880</v>
      </c>
      <c r="I14" s="4" t="str">
        <f>VLOOKUP(A14,HOP!A:T,20,0)</f>
        <v>直连</v>
      </c>
    </row>
    <row r="15" s="4" customFormat="1" spans="1:9">
      <c r="A15" s="4">
        <v>16833738689</v>
      </c>
      <c r="B15" s="5">
        <v>44521</v>
      </c>
      <c r="C15" s="5">
        <v>44522</v>
      </c>
      <c r="D15" s="4">
        <v>206.03</v>
      </c>
      <c r="E15" s="4" t="str">
        <f>VLOOKUP(A15,HOP!A:L,12,0)</f>
        <v>206.03</v>
      </c>
      <c r="F15" s="4" t="str">
        <f>VLOOKUP(A15,HOP!A:C,3,0)</f>
        <v>2305962</v>
      </c>
      <c r="G15" s="4">
        <f t="shared" si="0"/>
        <v>0</v>
      </c>
      <c r="H15" s="4" t="str">
        <f t="shared" si="1"/>
        <v>，2305962</v>
      </c>
      <c r="I15" s="4" t="str">
        <f>VLOOKUP(A15,HOP!A:T,20,0)</f>
        <v>直连</v>
      </c>
    </row>
    <row r="16" s="4" customFormat="1" spans="1:9">
      <c r="A16" s="4">
        <v>16833805636</v>
      </c>
      <c r="B16" s="5">
        <v>44521</v>
      </c>
      <c r="C16" s="5">
        <v>44522</v>
      </c>
      <c r="D16" s="4">
        <v>147.49</v>
      </c>
      <c r="E16" s="4" t="str">
        <f>VLOOKUP(A16,HOP!A:L,12,0)</f>
        <v>147.49</v>
      </c>
      <c r="F16" s="4" t="str">
        <f>VLOOKUP(A16,HOP!A:C,3,0)</f>
        <v>2305981</v>
      </c>
      <c r="G16" s="4">
        <f t="shared" si="0"/>
        <v>0</v>
      </c>
      <c r="H16" s="4" t="str">
        <f t="shared" si="1"/>
        <v>，2305981</v>
      </c>
      <c r="I16" s="4" t="str">
        <f>VLOOKUP(A16,HOP!A:T,20,0)</f>
        <v>直连</v>
      </c>
    </row>
    <row r="17" s="4" customFormat="1" spans="1:9">
      <c r="A17" s="4">
        <v>16833806488</v>
      </c>
      <c r="B17" s="5">
        <v>44521</v>
      </c>
      <c r="C17" s="5">
        <v>44522</v>
      </c>
      <c r="D17" s="4">
        <v>155.28</v>
      </c>
      <c r="E17" s="4" t="str">
        <f>VLOOKUP(A17,HOP!A:L,12,0)</f>
        <v>155.28</v>
      </c>
      <c r="F17" s="4" t="str">
        <f>VLOOKUP(A17,HOP!A:C,3,0)</f>
        <v>2305982</v>
      </c>
      <c r="G17" s="4">
        <f t="shared" si="0"/>
        <v>0</v>
      </c>
      <c r="H17" s="4" t="str">
        <f t="shared" si="1"/>
        <v>，2305982</v>
      </c>
      <c r="I17" s="4" t="str">
        <f>VLOOKUP(A17,HOP!A:T,20,0)</f>
        <v>直连</v>
      </c>
    </row>
    <row r="18" s="4" customFormat="1" spans="1:9">
      <c r="A18" s="4">
        <v>16833820119</v>
      </c>
      <c r="B18" s="5">
        <v>44521</v>
      </c>
      <c r="C18" s="5">
        <v>44522</v>
      </c>
      <c r="D18" s="4">
        <v>270.89</v>
      </c>
      <c r="E18" s="4" t="str">
        <f>VLOOKUP(A18,HOP!A:L,12,0)</f>
        <v>270.89</v>
      </c>
      <c r="F18" s="4" t="str">
        <f>VLOOKUP(A18,HOP!A:C,3,0)</f>
        <v>2305991</v>
      </c>
      <c r="G18" s="4">
        <f t="shared" si="0"/>
        <v>0</v>
      </c>
      <c r="H18" s="4" t="str">
        <f t="shared" si="1"/>
        <v>，2305991</v>
      </c>
      <c r="I18" s="4" t="str">
        <f>VLOOKUP(A18,HOP!A:T,20,0)</f>
        <v>直连</v>
      </c>
    </row>
    <row r="19" s="4" customFormat="1" spans="1:9">
      <c r="A19" s="4">
        <v>16833826308</v>
      </c>
      <c r="B19" s="5">
        <v>44521</v>
      </c>
      <c r="C19" s="5">
        <v>44522</v>
      </c>
      <c r="D19" s="4">
        <v>246.46</v>
      </c>
      <c r="E19" s="4" t="str">
        <f>VLOOKUP(A19,HOP!A:L,12,0)</f>
        <v>246.46</v>
      </c>
      <c r="F19" s="4" t="str">
        <f>VLOOKUP(A19,HOP!A:C,3,0)</f>
        <v>2305994</v>
      </c>
      <c r="G19" s="4">
        <f t="shared" si="0"/>
        <v>0</v>
      </c>
      <c r="H19" s="4" t="str">
        <f t="shared" si="1"/>
        <v>，2305994</v>
      </c>
      <c r="I19" s="4" t="str">
        <f>VLOOKUP(A19,HOP!A:T,20,0)</f>
        <v>直连</v>
      </c>
    </row>
    <row r="20" s="4" customFormat="1" spans="1:9">
      <c r="A20" s="4">
        <v>16833847514</v>
      </c>
      <c r="B20" s="5">
        <v>44521</v>
      </c>
      <c r="C20" s="5">
        <v>44522</v>
      </c>
      <c r="D20" s="4">
        <v>124.4</v>
      </c>
      <c r="E20" s="4" t="str">
        <f>VLOOKUP(A20,HOP!A:L,12,0)</f>
        <v>124.40</v>
      </c>
      <c r="F20" s="4" t="str">
        <f>VLOOKUP(A20,HOP!A:C,3,0)</f>
        <v>2306003</v>
      </c>
      <c r="G20" s="4">
        <f t="shared" si="0"/>
        <v>0</v>
      </c>
      <c r="H20" s="4" t="str">
        <f t="shared" si="1"/>
        <v>，2306003</v>
      </c>
      <c r="I20" s="4" t="str">
        <f>VLOOKUP(A20,HOP!A:T,20,0)</f>
        <v>直连</v>
      </c>
    </row>
    <row r="21" s="4" customFormat="1" spans="1:9">
      <c r="A21" s="4">
        <v>16833857099</v>
      </c>
      <c r="B21" s="5">
        <v>44521</v>
      </c>
      <c r="C21" s="5">
        <v>44522</v>
      </c>
      <c r="D21" s="4">
        <v>252.97</v>
      </c>
      <c r="E21" s="4" t="str">
        <f>VLOOKUP(A21,HOP!A:L,12,0)</f>
        <v>252.97</v>
      </c>
      <c r="F21" s="4" t="str">
        <f>VLOOKUP(A21,HOP!A:C,3,0)</f>
        <v>2306008</v>
      </c>
      <c r="G21" s="4">
        <f t="shared" si="0"/>
        <v>0</v>
      </c>
      <c r="H21" s="4" t="str">
        <f t="shared" si="1"/>
        <v>，2306008</v>
      </c>
      <c r="I21" s="4" t="str">
        <f>VLOOKUP(A21,HOP!A:T,20,0)</f>
        <v>直连</v>
      </c>
    </row>
    <row r="22" s="4" customFormat="1" spans="1:9">
      <c r="A22" s="4">
        <v>16833903307</v>
      </c>
      <c r="B22" s="5">
        <v>44521</v>
      </c>
      <c r="C22" s="5">
        <v>44522</v>
      </c>
      <c r="D22" s="4">
        <v>252.15</v>
      </c>
      <c r="E22" s="4" t="str">
        <f>VLOOKUP(A22,HOP!A:L,12,0)</f>
        <v>252.15</v>
      </c>
      <c r="F22" s="4" t="str">
        <f>VLOOKUP(A22,HOP!A:C,3,0)</f>
        <v>2306028</v>
      </c>
      <c r="G22" s="4">
        <f t="shared" si="0"/>
        <v>0</v>
      </c>
      <c r="H22" s="4" t="str">
        <f t="shared" si="1"/>
        <v>，2306028</v>
      </c>
      <c r="I22" s="4" t="str">
        <f>VLOOKUP(A22,HOP!A:T,20,0)</f>
        <v>直连</v>
      </c>
    </row>
    <row r="23" s="4" customFormat="1" hidden="1" spans="1:9">
      <c r="A23" s="4">
        <v>16834044520</v>
      </c>
      <c r="B23" s="5">
        <v>44521</v>
      </c>
      <c r="C23" s="5">
        <v>44522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hidden="1" spans="1:9">
      <c r="A24" s="4">
        <v>16834185758</v>
      </c>
      <c r="B24" s="5">
        <v>44521</v>
      </c>
      <c r="C24" s="5">
        <v>44522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>D24-E24</f>
        <v>#N/A</v>
      </c>
      <c r="H24" s="4" t="e">
        <f>$H$1&amp;F24</f>
        <v>#N/A</v>
      </c>
      <c r="I24" s="4" t="e">
        <f>VLOOKUP(A24,HOP!A:T,20,0)</f>
        <v>#N/A</v>
      </c>
    </row>
    <row r="25" s="4" customFormat="1" spans="1:9">
      <c r="A25" s="4">
        <v>16834282709</v>
      </c>
      <c r="B25" s="5">
        <v>44521</v>
      </c>
      <c r="C25" s="5">
        <v>44522</v>
      </c>
      <c r="D25" s="4">
        <v>224.46</v>
      </c>
      <c r="E25" s="4" t="str">
        <f>VLOOKUP(A25,HOP!A:L,12,0)</f>
        <v>224.46</v>
      </c>
      <c r="F25" s="4" t="str">
        <f>VLOOKUP(A25,HOP!A:C,3,0)</f>
        <v>2306170</v>
      </c>
      <c r="G25" s="4">
        <f>D25-E25</f>
        <v>0</v>
      </c>
      <c r="H25" s="4" t="str">
        <f>$H$1&amp;F25</f>
        <v>，2306170</v>
      </c>
      <c r="I25" s="4" t="str">
        <f>VLOOKUP(A25,HOP!A:T,20,0)</f>
        <v>直连</v>
      </c>
    </row>
    <row r="26" s="4" customFormat="1" spans="1:9">
      <c r="A26" s="4">
        <v>16837214571</v>
      </c>
      <c r="B26" s="5">
        <v>44521</v>
      </c>
      <c r="C26" s="5">
        <v>44522</v>
      </c>
      <c r="D26" s="4">
        <v>1080.82</v>
      </c>
      <c r="E26" s="4" t="str">
        <f>VLOOKUP(A26,HOP!A:L,12,0)</f>
        <v>1080.82</v>
      </c>
      <c r="F26" s="4" t="str">
        <f>VLOOKUP(A26,HOP!A:C,3,0)</f>
        <v>2306323</v>
      </c>
      <c r="G26" s="4">
        <f>D26-E26</f>
        <v>0</v>
      </c>
      <c r="H26" s="4" t="str">
        <f>$H$1&amp;F26</f>
        <v>，2306323</v>
      </c>
      <c r="I26" s="4" t="str">
        <f>VLOOKUP(A26,HOP!A:T,20,0)</f>
        <v>直连</v>
      </c>
    </row>
    <row r="27" s="4" customFormat="1" hidden="1" spans="1:10">
      <c r="A27" s="4">
        <v>16837455800</v>
      </c>
      <c r="B27" s="5">
        <v>44521</v>
      </c>
      <c r="C27" s="5">
        <v>44522</v>
      </c>
      <c r="D27" s="4">
        <v>396.1</v>
      </c>
      <c r="E27" s="4">
        <v>396.1</v>
      </c>
      <c r="F27" s="7" t="s">
        <v>111</v>
      </c>
      <c r="G27" s="4">
        <f>D27-E27</f>
        <v>0</v>
      </c>
      <c r="H27" s="4" t="str">
        <f>$H$1&amp;F27</f>
        <v>，202111211802270022</v>
      </c>
      <c r="I27" s="4" t="s">
        <v>112</v>
      </c>
      <c r="J27" s="4" t="s">
        <v>113</v>
      </c>
    </row>
    <row r="28" s="4" customFormat="1" spans="1:9">
      <c r="A28" s="4">
        <v>16838183641</v>
      </c>
      <c r="B28" s="5">
        <v>44521</v>
      </c>
      <c r="C28" s="5">
        <v>44522</v>
      </c>
      <c r="D28" s="4">
        <v>444.23</v>
      </c>
      <c r="E28" s="4" t="str">
        <f>VLOOKUP(A28,HOP!A:L,12,0)</f>
        <v>444.23</v>
      </c>
      <c r="F28" s="4" t="str">
        <f>VLOOKUP(A28,HOP!A:C,3,0)</f>
        <v>2306471</v>
      </c>
      <c r="G28" s="4">
        <f>D28-E28</f>
        <v>0</v>
      </c>
      <c r="H28" s="4" t="str">
        <f>$H$1&amp;F28</f>
        <v>，2306471</v>
      </c>
      <c r="I28" s="4" t="str">
        <f>VLOOKUP(A28,HOP!A:T,20,0)</f>
        <v>直连</v>
      </c>
    </row>
    <row r="29" s="4" customFormat="1" spans="1:9">
      <c r="A29" s="4">
        <v>16838324447</v>
      </c>
      <c r="B29" s="5">
        <v>44521</v>
      </c>
      <c r="C29" s="5">
        <v>44522</v>
      </c>
      <c r="D29" s="4">
        <v>102.5</v>
      </c>
      <c r="E29" s="4" t="str">
        <f>VLOOKUP(A29,HOP!A:L,12,0)</f>
        <v>102.50</v>
      </c>
      <c r="F29" s="4" t="str">
        <f>VLOOKUP(A29,HOP!A:C,3,0)</f>
        <v>2306512</v>
      </c>
      <c r="G29" s="4">
        <f>D29-E29</f>
        <v>0</v>
      </c>
      <c r="H29" s="4" t="str">
        <f>$H$1&amp;F29</f>
        <v>，2306512</v>
      </c>
      <c r="I29" s="4" t="str">
        <f>VLOOKUP(A29,HOP!A:T,20,0)</f>
        <v>直连</v>
      </c>
    </row>
    <row r="31" spans="4:4">
      <c r="D31" s="4">
        <f>SUM(D2:D30)</f>
        <v>8431.07</v>
      </c>
    </row>
    <row r="34" spans="1:5">
      <c r="A34" s="4" t="s">
        <v>114</v>
      </c>
      <c r="D34" s="4">
        <v>212.16</v>
      </c>
      <c r="E34" s="4">
        <v>258.75</v>
      </c>
    </row>
    <row r="35" spans="1:5">
      <c r="A35" s="4" t="s">
        <v>115</v>
      </c>
      <c r="D35" s="4">
        <v>6150.89</v>
      </c>
      <c r="E35" s="4">
        <v>7501.69</v>
      </c>
    </row>
    <row r="36" spans="1:5">
      <c r="A36" s="4" t="s">
        <v>116</v>
      </c>
      <c r="D36" s="4">
        <v>1240.76</v>
      </c>
      <c r="E36" s="4">
        <v>1513.24</v>
      </c>
    </row>
    <row r="37" spans="1:5">
      <c r="A37" s="4" t="s">
        <v>117</v>
      </c>
      <c r="D37" s="4">
        <v>431.16</v>
      </c>
      <c r="E37" s="4">
        <v>525.85</v>
      </c>
    </row>
    <row r="38" spans="1:5">
      <c r="A38" s="4" t="s">
        <v>118</v>
      </c>
      <c r="D38" s="4">
        <v>396.1</v>
      </c>
      <c r="E38" s="4">
        <v>483.09</v>
      </c>
    </row>
    <row r="39" spans="1:5">
      <c r="A39" s="4" t="s">
        <v>119</v>
      </c>
      <c r="D39" s="4">
        <f>SUBTOTAL(9,D34:D38)</f>
        <v>8431.07</v>
      </c>
      <c r="E39" s="4">
        <f>SUBTOTAL(9,E34:E38)</f>
        <v>10282.62</v>
      </c>
    </row>
    <row r="40" spans="1:1">
      <c r="A40" s="4" t="s">
        <v>120</v>
      </c>
    </row>
  </sheetData>
  <autoFilter ref="A1:XFD31">
    <filterColumn colId="3">
      <filters blank="1">
        <filter val="1080.82"/>
        <filter val="186.55"/>
        <filter val="252.15"/>
        <filter val="212.16"/>
        <filter val="431.16"/>
        <filter val="252.97"/>
        <filter val="8431.07"/>
        <filter val="396.1"/>
        <filter val="444.23"/>
        <filter val="124.4"/>
        <filter val="102.5"/>
        <filter val="221.26"/>
        <filter val="155.28"/>
        <filter val="195.28"/>
        <filter val="620.38"/>
        <filter val="206.03"/>
        <filter val="914.84"/>
        <filter val="204.85"/>
        <filter val="224.46"/>
        <filter val="246.46"/>
        <filter val="528.88"/>
        <filter val="147.49"/>
        <filter val="270.89"/>
      </filters>
    </filterColumn>
    <filterColumn colId="8">
      <filters blank="1">
        <filter val="#N/A"/>
        <filter val="直采"/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13</v>
      </c>
      <c r="F1" s="2" t="s">
        <v>5</v>
      </c>
      <c r="G1" s="2" t="s">
        <v>6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</row>
    <row r="2" s="1" customFormat="1" spans="1:20">
      <c r="A2" s="3">
        <v>16786788344</v>
      </c>
      <c r="B2" s="1" t="s">
        <v>138</v>
      </c>
      <c r="C2" s="1" t="s">
        <v>139</v>
      </c>
      <c r="D2" s="1" t="s">
        <v>140</v>
      </c>
      <c r="E2" s="1" t="s">
        <v>30</v>
      </c>
      <c r="F2" s="1" t="s">
        <v>141</v>
      </c>
      <c r="G2" s="1" t="s">
        <v>142</v>
      </c>
      <c r="H2" s="1" t="s">
        <v>143</v>
      </c>
      <c r="I2" s="1" t="s">
        <v>144</v>
      </c>
      <c r="J2" s="1" t="s">
        <v>145</v>
      </c>
      <c r="K2" s="1" t="s">
        <v>144</v>
      </c>
      <c r="L2" s="1" t="s">
        <v>144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152</v>
      </c>
    </row>
    <row r="3" s="1" customFormat="1" spans="1:20">
      <c r="A3" s="3">
        <v>16825879861</v>
      </c>
      <c r="B3" s="1" t="s">
        <v>153</v>
      </c>
      <c r="C3" s="1" t="s">
        <v>154</v>
      </c>
      <c r="D3" s="1" t="s">
        <v>155</v>
      </c>
      <c r="E3" s="1" t="s">
        <v>39</v>
      </c>
      <c r="F3" s="1" t="s">
        <v>153</v>
      </c>
      <c r="G3" s="1" t="s">
        <v>142</v>
      </c>
      <c r="H3" s="1" t="s">
        <v>143</v>
      </c>
      <c r="I3" s="1" t="s">
        <v>156</v>
      </c>
      <c r="J3" s="1" t="s">
        <v>145</v>
      </c>
      <c r="K3" s="1" t="s">
        <v>156</v>
      </c>
      <c r="L3" s="1" t="s">
        <v>156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157</v>
      </c>
      <c r="R3" s="1" t="s">
        <v>150</v>
      </c>
      <c r="S3" s="1" t="s">
        <v>151</v>
      </c>
      <c r="T3" s="1" t="s">
        <v>152</v>
      </c>
    </row>
    <row r="4" s="1" customFormat="1" spans="1:20">
      <c r="A4" s="3">
        <v>16831425937</v>
      </c>
      <c r="B4" s="1" t="s">
        <v>153</v>
      </c>
      <c r="C4" s="1" t="s">
        <v>158</v>
      </c>
      <c r="D4" s="1" t="s">
        <v>159</v>
      </c>
      <c r="E4" s="1" t="s">
        <v>42</v>
      </c>
      <c r="F4" s="1" t="s">
        <v>141</v>
      </c>
      <c r="G4" s="1" t="s">
        <v>142</v>
      </c>
      <c r="H4" s="1" t="s">
        <v>143</v>
      </c>
      <c r="I4" s="1" t="s">
        <v>160</v>
      </c>
      <c r="J4" s="1" t="s">
        <v>145</v>
      </c>
      <c r="K4" s="1" t="s">
        <v>160</v>
      </c>
      <c r="L4" s="1" t="s">
        <v>160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161</v>
      </c>
      <c r="R4" s="1" t="s">
        <v>150</v>
      </c>
      <c r="S4" s="1" t="s">
        <v>151</v>
      </c>
      <c r="T4" s="1" t="s">
        <v>162</v>
      </c>
    </row>
    <row r="5" s="1" customFormat="1" spans="1:20">
      <c r="A5" s="3">
        <v>16831573184</v>
      </c>
      <c r="B5" s="1" t="s">
        <v>153</v>
      </c>
      <c r="C5" s="1" t="s">
        <v>163</v>
      </c>
      <c r="D5" s="1" t="s">
        <v>159</v>
      </c>
      <c r="E5" s="1" t="s">
        <v>44</v>
      </c>
      <c r="F5" s="1" t="s">
        <v>141</v>
      </c>
      <c r="G5" s="1" t="s">
        <v>142</v>
      </c>
      <c r="H5" s="1" t="s">
        <v>143</v>
      </c>
      <c r="I5" s="1" t="s">
        <v>160</v>
      </c>
      <c r="J5" s="1" t="s">
        <v>145</v>
      </c>
      <c r="K5" s="1" t="s">
        <v>160</v>
      </c>
      <c r="L5" s="1" t="s">
        <v>160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164</v>
      </c>
      <c r="R5" s="1" t="s">
        <v>150</v>
      </c>
      <c r="S5" s="1" t="s">
        <v>151</v>
      </c>
      <c r="T5" s="1" t="s">
        <v>162</v>
      </c>
    </row>
    <row r="6" s="1" customFormat="1" spans="1:20">
      <c r="A6" s="3">
        <v>16832688706</v>
      </c>
      <c r="B6" s="1" t="s">
        <v>153</v>
      </c>
      <c r="C6" s="1" t="s">
        <v>165</v>
      </c>
      <c r="D6" s="1" t="s">
        <v>166</v>
      </c>
      <c r="E6" s="1" t="s">
        <v>47</v>
      </c>
      <c r="F6" s="1" t="s">
        <v>141</v>
      </c>
      <c r="G6" s="1" t="s">
        <v>142</v>
      </c>
      <c r="H6" s="1" t="s">
        <v>143</v>
      </c>
      <c r="I6" s="1" t="s">
        <v>167</v>
      </c>
      <c r="J6" s="1" t="s">
        <v>145</v>
      </c>
      <c r="K6" s="1" t="s">
        <v>167</v>
      </c>
      <c r="L6" s="1" t="s">
        <v>167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168</v>
      </c>
      <c r="R6" s="1" t="s">
        <v>150</v>
      </c>
      <c r="S6" s="1" t="s">
        <v>151</v>
      </c>
      <c r="T6" s="1" t="s">
        <v>152</v>
      </c>
    </row>
    <row r="7" s="1" customFormat="1" spans="1:20">
      <c r="A7" s="3">
        <v>16833330690</v>
      </c>
      <c r="B7" s="1" t="s">
        <v>141</v>
      </c>
      <c r="C7" s="1" t="s">
        <v>169</v>
      </c>
      <c r="D7" s="1" t="s">
        <v>170</v>
      </c>
      <c r="E7" s="1" t="s">
        <v>50</v>
      </c>
      <c r="F7" s="1" t="s">
        <v>141</v>
      </c>
      <c r="G7" s="1" t="s">
        <v>142</v>
      </c>
      <c r="H7" s="1" t="s">
        <v>143</v>
      </c>
      <c r="I7" s="1" t="s">
        <v>171</v>
      </c>
      <c r="J7" s="1" t="s">
        <v>145</v>
      </c>
      <c r="K7" s="1" t="s">
        <v>171</v>
      </c>
      <c r="L7" s="1" t="s">
        <v>171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172</v>
      </c>
      <c r="R7" s="1" t="s">
        <v>150</v>
      </c>
      <c r="S7" s="1" t="s">
        <v>151</v>
      </c>
      <c r="T7" s="1" t="s">
        <v>152</v>
      </c>
    </row>
    <row r="8" s="1" customFormat="1" spans="1:20">
      <c r="A8" s="3">
        <v>16833336296</v>
      </c>
      <c r="B8" s="1" t="s">
        <v>141</v>
      </c>
      <c r="C8" s="1" t="s">
        <v>173</v>
      </c>
      <c r="D8" s="1" t="s">
        <v>174</v>
      </c>
      <c r="E8" s="1" t="s">
        <v>54</v>
      </c>
      <c r="F8" s="1" t="s">
        <v>141</v>
      </c>
      <c r="G8" s="1" t="s">
        <v>142</v>
      </c>
      <c r="H8" s="1" t="s">
        <v>143</v>
      </c>
      <c r="I8" s="1" t="s">
        <v>175</v>
      </c>
      <c r="J8" s="1" t="s">
        <v>145</v>
      </c>
      <c r="K8" s="1" t="s">
        <v>175</v>
      </c>
      <c r="L8" s="1" t="s">
        <v>175</v>
      </c>
      <c r="M8" s="1" t="s">
        <v>146</v>
      </c>
      <c r="N8" s="1" t="s">
        <v>146</v>
      </c>
      <c r="O8" s="1" t="s">
        <v>147</v>
      </c>
      <c r="P8" s="1" t="s">
        <v>148</v>
      </c>
      <c r="Q8" s="1" t="s">
        <v>176</v>
      </c>
      <c r="R8" s="1" t="s">
        <v>150</v>
      </c>
      <c r="S8" s="1" t="s">
        <v>151</v>
      </c>
      <c r="T8" s="1" t="s">
        <v>177</v>
      </c>
    </row>
    <row r="9" s="1" customFormat="1" spans="1:20">
      <c r="A9" s="3">
        <v>16833371113</v>
      </c>
      <c r="B9" s="1" t="s">
        <v>141</v>
      </c>
      <c r="C9" s="1" t="s">
        <v>178</v>
      </c>
      <c r="D9" s="1" t="s">
        <v>166</v>
      </c>
      <c r="E9" s="1" t="s">
        <v>56</v>
      </c>
      <c r="F9" s="1" t="s">
        <v>141</v>
      </c>
      <c r="G9" s="1" t="s">
        <v>142</v>
      </c>
      <c r="H9" s="1" t="s">
        <v>143</v>
      </c>
      <c r="I9" s="1" t="s">
        <v>167</v>
      </c>
      <c r="J9" s="1" t="s">
        <v>145</v>
      </c>
      <c r="K9" s="1" t="s">
        <v>167</v>
      </c>
      <c r="L9" s="1" t="s">
        <v>167</v>
      </c>
      <c r="M9" s="1" t="s">
        <v>146</v>
      </c>
      <c r="N9" s="1" t="s">
        <v>146</v>
      </c>
      <c r="O9" s="1" t="s">
        <v>147</v>
      </c>
      <c r="P9" s="1" t="s">
        <v>148</v>
      </c>
      <c r="Q9" s="1" t="s">
        <v>179</v>
      </c>
      <c r="R9" s="1" t="s">
        <v>150</v>
      </c>
      <c r="S9" s="1" t="s">
        <v>151</v>
      </c>
      <c r="T9" s="1" t="s">
        <v>152</v>
      </c>
    </row>
    <row r="10" s="1" customFormat="1" spans="1:20">
      <c r="A10" s="3">
        <v>16833378711</v>
      </c>
      <c r="B10" s="1" t="s">
        <v>141</v>
      </c>
      <c r="C10" s="1" t="s">
        <v>180</v>
      </c>
      <c r="D10" s="1" t="s">
        <v>181</v>
      </c>
      <c r="E10" s="1" t="s">
        <v>59</v>
      </c>
      <c r="F10" s="1" t="s">
        <v>141</v>
      </c>
      <c r="G10" s="1" t="s">
        <v>142</v>
      </c>
      <c r="H10" s="1" t="s">
        <v>143</v>
      </c>
      <c r="I10" s="1" t="s">
        <v>182</v>
      </c>
      <c r="J10" s="1" t="s">
        <v>145</v>
      </c>
      <c r="K10" s="1" t="s">
        <v>182</v>
      </c>
      <c r="L10" s="1" t="s">
        <v>182</v>
      </c>
      <c r="M10" s="1" t="s">
        <v>146</v>
      </c>
      <c r="N10" s="1" t="s">
        <v>146</v>
      </c>
      <c r="O10" s="1" t="s">
        <v>147</v>
      </c>
      <c r="P10" s="1" t="s">
        <v>148</v>
      </c>
      <c r="Q10" s="1" t="s">
        <v>183</v>
      </c>
      <c r="R10" s="1" t="s">
        <v>150</v>
      </c>
      <c r="S10" s="1" t="s">
        <v>151</v>
      </c>
      <c r="T10" s="1" t="s">
        <v>152</v>
      </c>
    </row>
    <row r="11" s="1" customFormat="1" spans="1:20">
      <c r="A11" s="3">
        <v>16833444497</v>
      </c>
      <c r="B11" s="1" t="s">
        <v>141</v>
      </c>
      <c r="C11" s="1" t="s">
        <v>184</v>
      </c>
      <c r="D11" s="1" t="s">
        <v>185</v>
      </c>
      <c r="E11" s="1" t="s">
        <v>62</v>
      </c>
      <c r="F11" s="1" t="s">
        <v>141</v>
      </c>
      <c r="G11" s="1" t="s">
        <v>142</v>
      </c>
      <c r="H11" s="1" t="s">
        <v>143</v>
      </c>
      <c r="I11" s="1" t="s">
        <v>186</v>
      </c>
      <c r="J11" s="1" t="s">
        <v>145</v>
      </c>
      <c r="K11" s="1" t="s">
        <v>186</v>
      </c>
      <c r="L11" s="1" t="s">
        <v>186</v>
      </c>
      <c r="M11" s="1" t="s">
        <v>146</v>
      </c>
      <c r="N11" s="1" t="s">
        <v>146</v>
      </c>
      <c r="O11" s="1" t="s">
        <v>147</v>
      </c>
      <c r="P11" s="1" t="s">
        <v>148</v>
      </c>
      <c r="Q11" s="1" t="s">
        <v>187</v>
      </c>
      <c r="R11" s="1" t="s">
        <v>150</v>
      </c>
      <c r="S11" s="1" t="s">
        <v>151</v>
      </c>
      <c r="T11" s="1" t="s">
        <v>152</v>
      </c>
    </row>
    <row r="12" s="1" customFormat="1" spans="1:20">
      <c r="A12" s="3">
        <v>16833455175</v>
      </c>
      <c r="B12" s="1" t="s">
        <v>141</v>
      </c>
      <c r="C12" s="1" t="s">
        <v>188</v>
      </c>
      <c r="D12" s="1" t="s">
        <v>189</v>
      </c>
      <c r="E12" s="1" t="s">
        <v>65</v>
      </c>
      <c r="F12" s="1" t="s">
        <v>141</v>
      </c>
      <c r="G12" s="1" t="s">
        <v>142</v>
      </c>
      <c r="H12" s="1" t="s">
        <v>143</v>
      </c>
      <c r="I12" s="1" t="s">
        <v>190</v>
      </c>
      <c r="J12" s="1" t="s">
        <v>145</v>
      </c>
      <c r="K12" s="1" t="s">
        <v>190</v>
      </c>
      <c r="L12" s="1" t="s">
        <v>190</v>
      </c>
      <c r="M12" s="1" t="s">
        <v>146</v>
      </c>
      <c r="N12" s="1" t="s">
        <v>146</v>
      </c>
      <c r="O12" s="1" t="s">
        <v>147</v>
      </c>
      <c r="P12" s="1" t="s">
        <v>148</v>
      </c>
      <c r="Q12" s="1" t="s">
        <v>191</v>
      </c>
      <c r="R12" s="1" t="s">
        <v>150</v>
      </c>
      <c r="S12" s="1" t="s">
        <v>151</v>
      </c>
      <c r="T12" s="1" t="s">
        <v>152</v>
      </c>
    </row>
    <row r="13" s="1" customFormat="1" spans="1:20">
      <c r="A13" s="3">
        <v>16833465814</v>
      </c>
      <c r="B13" s="1" t="s">
        <v>141</v>
      </c>
      <c r="C13" s="1" t="s">
        <v>192</v>
      </c>
      <c r="D13" s="1" t="s">
        <v>189</v>
      </c>
      <c r="E13" s="1" t="s">
        <v>66</v>
      </c>
      <c r="F13" s="1" t="s">
        <v>141</v>
      </c>
      <c r="G13" s="1" t="s">
        <v>142</v>
      </c>
      <c r="H13" s="1" t="s">
        <v>143</v>
      </c>
      <c r="I13" s="1" t="s">
        <v>190</v>
      </c>
      <c r="J13" s="1" t="s">
        <v>145</v>
      </c>
      <c r="K13" s="1" t="s">
        <v>190</v>
      </c>
      <c r="L13" s="1" t="s">
        <v>190</v>
      </c>
      <c r="M13" s="1" t="s">
        <v>146</v>
      </c>
      <c r="N13" s="1" t="s">
        <v>146</v>
      </c>
      <c r="O13" s="1" t="s">
        <v>147</v>
      </c>
      <c r="P13" s="1" t="s">
        <v>148</v>
      </c>
      <c r="Q13" s="1" t="s">
        <v>193</v>
      </c>
      <c r="R13" s="1" t="s">
        <v>150</v>
      </c>
      <c r="S13" s="1" t="s">
        <v>151</v>
      </c>
      <c r="T13" s="1" t="s">
        <v>152</v>
      </c>
    </row>
    <row r="14" s="1" customFormat="1" spans="1:20">
      <c r="A14" s="3">
        <v>16833738689</v>
      </c>
      <c r="B14" s="1" t="s">
        <v>141</v>
      </c>
      <c r="C14" s="1" t="s">
        <v>194</v>
      </c>
      <c r="D14" s="1" t="s">
        <v>195</v>
      </c>
      <c r="E14" s="1" t="s">
        <v>69</v>
      </c>
      <c r="F14" s="1" t="s">
        <v>141</v>
      </c>
      <c r="G14" s="1" t="s">
        <v>142</v>
      </c>
      <c r="H14" s="1" t="s">
        <v>143</v>
      </c>
      <c r="I14" s="1" t="s">
        <v>196</v>
      </c>
      <c r="J14" s="1" t="s">
        <v>145</v>
      </c>
      <c r="K14" s="1" t="s">
        <v>196</v>
      </c>
      <c r="L14" s="1" t="s">
        <v>196</v>
      </c>
      <c r="M14" s="1" t="s">
        <v>146</v>
      </c>
      <c r="N14" s="1" t="s">
        <v>146</v>
      </c>
      <c r="O14" s="1" t="s">
        <v>147</v>
      </c>
      <c r="P14" s="1" t="s">
        <v>148</v>
      </c>
      <c r="Q14" s="1" t="s">
        <v>197</v>
      </c>
      <c r="R14" s="1" t="s">
        <v>150</v>
      </c>
      <c r="S14" s="1" t="s">
        <v>151</v>
      </c>
      <c r="T14" s="1" t="s">
        <v>152</v>
      </c>
    </row>
    <row r="15" s="1" customFormat="1" spans="1:20">
      <c r="A15" s="3">
        <v>16833805636</v>
      </c>
      <c r="B15" s="1" t="s">
        <v>141</v>
      </c>
      <c r="C15" s="1" t="s">
        <v>198</v>
      </c>
      <c r="D15" s="1" t="s">
        <v>199</v>
      </c>
      <c r="E15" s="1" t="s">
        <v>72</v>
      </c>
      <c r="F15" s="1" t="s">
        <v>141</v>
      </c>
      <c r="G15" s="1" t="s">
        <v>142</v>
      </c>
      <c r="H15" s="1" t="s">
        <v>143</v>
      </c>
      <c r="I15" s="1" t="s">
        <v>200</v>
      </c>
      <c r="J15" s="1" t="s">
        <v>145</v>
      </c>
      <c r="K15" s="1" t="s">
        <v>200</v>
      </c>
      <c r="L15" s="1" t="s">
        <v>200</v>
      </c>
      <c r="M15" s="1" t="s">
        <v>146</v>
      </c>
      <c r="N15" s="1" t="s">
        <v>146</v>
      </c>
      <c r="O15" s="1" t="s">
        <v>147</v>
      </c>
      <c r="P15" s="1" t="s">
        <v>148</v>
      </c>
      <c r="Q15" s="1" t="s">
        <v>201</v>
      </c>
      <c r="R15" s="1" t="s">
        <v>150</v>
      </c>
      <c r="S15" s="1" t="s">
        <v>151</v>
      </c>
      <c r="T15" s="1" t="s">
        <v>152</v>
      </c>
    </row>
    <row r="16" s="1" customFormat="1" spans="1:20">
      <c r="A16" s="3">
        <v>16833806488</v>
      </c>
      <c r="B16" s="1" t="s">
        <v>141</v>
      </c>
      <c r="C16" s="1" t="s">
        <v>202</v>
      </c>
      <c r="D16" s="1" t="s">
        <v>203</v>
      </c>
      <c r="E16" s="1" t="s">
        <v>75</v>
      </c>
      <c r="F16" s="1" t="s">
        <v>141</v>
      </c>
      <c r="G16" s="1" t="s">
        <v>142</v>
      </c>
      <c r="H16" s="1" t="s">
        <v>143</v>
      </c>
      <c r="I16" s="1" t="s">
        <v>204</v>
      </c>
      <c r="J16" s="1" t="s">
        <v>145</v>
      </c>
      <c r="K16" s="1" t="s">
        <v>204</v>
      </c>
      <c r="L16" s="1" t="s">
        <v>204</v>
      </c>
      <c r="M16" s="1" t="s">
        <v>146</v>
      </c>
      <c r="N16" s="1" t="s">
        <v>146</v>
      </c>
      <c r="O16" s="1" t="s">
        <v>147</v>
      </c>
      <c r="P16" s="1" t="s">
        <v>148</v>
      </c>
      <c r="Q16" s="1" t="s">
        <v>205</v>
      </c>
      <c r="R16" s="1" t="s">
        <v>150</v>
      </c>
      <c r="S16" s="1" t="s">
        <v>151</v>
      </c>
      <c r="T16" s="1" t="s">
        <v>152</v>
      </c>
    </row>
    <row r="17" s="1" customFormat="1" spans="1:20">
      <c r="A17" s="3">
        <v>16833820119</v>
      </c>
      <c r="B17" s="1" t="s">
        <v>141</v>
      </c>
      <c r="C17" s="1" t="s">
        <v>206</v>
      </c>
      <c r="D17" s="1" t="s">
        <v>207</v>
      </c>
      <c r="E17" s="1" t="s">
        <v>78</v>
      </c>
      <c r="F17" s="1" t="s">
        <v>141</v>
      </c>
      <c r="G17" s="1" t="s">
        <v>142</v>
      </c>
      <c r="H17" s="1" t="s">
        <v>143</v>
      </c>
      <c r="I17" s="1" t="s">
        <v>208</v>
      </c>
      <c r="J17" s="1" t="s">
        <v>145</v>
      </c>
      <c r="K17" s="1" t="s">
        <v>208</v>
      </c>
      <c r="L17" s="1" t="s">
        <v>208</v>
      </c>
      <c r="M17" s="1" t="s">
        <v>146</v>
      </c>
      <c r="N17" s="1" t="s">
        <v>146</v>
      </c>
      <c r="O17" s="1" t="s">
        <v>147</v>
      </c>
      <c r="P17" s="1" t="s">
        <v>148</v>
      </c>
      <c r="Q17" s="1" t="s">
        <v>209</v>
      </c>
      <c r="R17" s="1" t="s">
        <v>150</v>
      </c>
      <c r="S17" s="1" t="s">
        <v>151</v>
      </c>
      <c r="T17" s="1" t="s">
        <v>152</v>
      </c>
    </row>
    <row r="18" s="1" customFormat="1" spans="1:20">
      <c r="A18" s="3">
        <v>16833826308</v>
      </c>
      <c r="B18" s="1" t="s">
        <v>141</v>
      </c>
      <c r="C18" s="1" t="s">
        <v>210</v>
      </c>
      <c r="D18" s="1" t="s">
        <v>207</v>
      </c>
      <c r="E18" s="1" t="s">
        <v>78</v>
      </c>
      <c r="F18" s="1" t="s">
        <v>141</v>
      </c>
      <c r="G18" s="1" t="s">
        <v>142</v>
      </c>
      <c r="H18" s="1" t="s">
        <v>143</v>
      </c>
      <c r="I18" s="1" t="s">
        <v>211</v>
      </c>
      <c r="J18" s="1" t="s">
        <v>145</v>
      </c>
      <c r="K18" s="1" t="s">
        <v>211</v>
      </c>
      <c r="L18" s="1" t="s">
        <v>211</v>
      </c>
      <c r="M18" s="1" t="s">
        <v>146</v>
      </c>
      <c r="N18" s="1" t="s">
        <v>146</v>
      </c>
      <c r="O18" s="1" t="s">
        <v>147</v>
      </c>
      <c r="P18" s="1" t="s">
        <v>148</v>
      </c>
      <c r="Q18" s="1" t="s">
        <v>212</v>
      </c>
      <c r="R18" s="1" t="s">
        <v>150</v>
      </c>
      <c r="S18" s="1" t="s">
        <v>151</v>
      </c>
      <c r="T18" s="1" t="s">
        <v>152</v>
      </c>
    </row>
    <row r="19" s="1" customFormat="1" spans="1:20">
      <c r="A19" s="3">
        <v>16833847514</v>
      </c>
      <c r="B19" s="1" t="s">
        <v>141</v>
      </c>
      <c r="C19" s="1" t="s">
        <v>213</v>
      </c>
      <c r="D19" s="1" t="s">
        <v>214</v>
      </c>
      <c r="E19" s="1" t="s">
        <v>82</v>
      </c>
      <c r="F19" s="1" t="s">
        <v>141</v>
      </c>
      <c r="G19" s="1" t="s">
        <v>142</v>
      </c>
      <c r="H19" s="1" t="s">
        <v>143</v>
      </c>
      <c r="I19" s="1" t="s">
        <v>215</v>
      </c>
      <c r="J19" s="1" t="s">
        <v>145</v>
      </c>
      <c r="K19" s="1" t="s">
        <v>215</v>
      </c>
      <c r="L19" s="1" t="s">
        <v>215</v>
      </c>
      <c r="M19" s="1" t="s">
        <v>146</v>
      </c>
      <c r="N19" s="1" t="s">
        <v>146</v>
      </c>
      <c r="O19" s="1" t="s">
        <v>147</v>
      </c>
      <c r="P19" s="1" t="s">
        <v>148</v>
      </c>
      <c r="Q19" s="1" t="s">
        <v>216</v>
      </c>
      <c r="R19" s="1" t="s">
        <v>150</v>
      </c>
      <c r="S19" s="1" t="s">
        <v>151</v>
      </c>
      <c r="T19" s="1" t="s">
        <v>152</v>
      </c>
    </row>
    <row r="20" s="1" customFormat="1" spans="1:20">
      <c r="A20" s="3">
        <v>16833857099</v>
      </c>
      <c r="B20" s="1" t="s">
        <v>141</v>
      </c>
      <c r="C20" s="1" t="s">
        <v>217</v>
      </c>
      <c r="D20" s="1" t="s">
        <v>218</v>
      </c>
      <c r="E20" s="1" t="s">
        <v>85</v>
      </c>
      <c r="F20" s="1" t="s">
        <v>141</v>
      </c>
      <c r="G20" s="1" t="s">
        <v>142</v>
      </c>
      <c r="H20" s="1" t="s">
        <v>143</v>
      </c>
      <c r="I20" s="1" t="s">
        <v>219</v>
      </c>
      <c r="J20" s="1" t="s">
        <v>145</v>
      </c>
      <c r="K20" s="1" t="s">
        <v>219</v>
      </c>
      <c r="L20" s="1" t="s">
        <v>219</v>
      </c>
      <c r="M20" s="1" t="s">
        <v>146</v>
      </c>
      <c r="N20" s="1" t="s">
        <v>146</v>
      </c>
      <c r="O20" s="1" t="s">
        <v>147</v>
      </c>
      <c r="P20" s="1" t="s">
        <v>148</v>
      </c>
      <c r="Q20" s="1" t="s">
        <v>220</v>
      </c>
      <c r="R20" s="1" t="s">
        <v>150</v>
      </c>
      <c r="S20" s="1" t="s">
        <v>151</v>
      </c>
      <c r="T20" s="1" t="s">
        <v>152</v>
      </c>
    </row>
    <row r="21" s="1" customFormat="1" spans="1:20">
      <c r="A21" s="3">
        <v>16833903307</v>
      </c>
      <c r="B21" s="1" t="s">
        <v>141</v>
      </c>
      <c r="C21" s="1" t="s">
        <v>221</v>
      </c>
      <c r="D21" s="1" t="s">
        <v>222</v>
      </c>
      <c r="E21" s="1" t="s">
        <v>88</v>
      </c>
      <c r="F21" s="1" t="s">
        <v>141</v>
      </c>
      <c r="G21" s="1" t="s">
        <v>142</v>
      </c>
      <c r="H21" s="1" t="s">
        <v>143</v>
      </c>
      <c r="I21" s="1" t="s">
        <v>223</v>
      </c>
      <c r="J21" s="1" t="s">
        <v>145</v>
      </c>
      <c r="K21" s="1" t="s">
        <v>223</v>
      </c>
      <c r="L21" s="1" t="s">
        <v>223</v>
      </c>
      <c r="M21" s="1" t="s">
        <v>146</v>
      </c>
      <c r="N21" s="1" t="s">
        <v>146</v>
      </c>
      <c r="O21" s="1" t="s">
        <v>147</v>
      </c>
      <c r="P21" s="1" t="s">
        <v>148</v>
      </c>
      <c r="Q21" s="1" t="s">
        <v>224</v>
      </c>
      <c r="R21" s="1" t="s">
        <v>150</v>
      </c>
      <c r="S21" s="1" t="s">
        <v>151</v>
      </c>
      <c r="T21" s="1" t="s">
        <v>152</v>
      </c>
    </row>
    <row r="22" s="1" customFormat="1" spans="1:20">
      <c r="A22" s="3">
        <v>16834282709</v>
      </c>
      <c r="B22" s="1" t="s">
        <v>141</v>
      </c>
      <c r="C22" s="1" t="s">
        <v>225</v>
      </c>
      <c r="D22" s="1" t="s">
        <v>226</v>
      </c>
      <c r="E22" s="1" t="s">
        <v>97</v>
      </c>
      <c r="F22" s="1" t="s">
        <v>141</v>
      </c>
      <c r="G22" s="1" t="s">
        <v>142</v>
      </c>
      <c r="H22" s="1" t="s">
        <v>143</v>
      </c>
      <c r="I22" s="1" t="s">
        <v>227</v>
      </c>
      <c r="J22" s="1" t="s">
        <v>145</v>
      </c>
      <c r="K22" s="1" t="s">
        <v>227</v>
      </c>
      <c r="L22" s="1" t="s">
        <v>227</v>
      </c>
      <c r="M22" s="1" t="s">
        <v>146</v>
      </c>
      <c r="N22" s="1" t="s">
        <v>146</v>
      </c>
      <c r="O22" s="1" t="s">
        <v>147</v>
      </c>
      <c r="P22" s="1" t="s">
        <v>148</v>
      </c>
      <c r="Q22" s="1" t="s">
        <v>228</v>
      </c>
      <c r="R22" s="1" t="s">
        <v>150</v>
      </c>
      <c r="S22" s="1" t="s">
        <v>151</v>
      </c>
      <c r="T22" s="1" t="s">
        <v>152</v>
      </c>
    </row>
    <row r="23" s="1" customFormat="1" spans="1:20">
      <c r="A23" s="3">
        <v>16837214571</v>
      </c>
      <c r="B23" s="1" t="s">
        <v>141</v>
      </c>
      <c r="C23" s="1" t="s">
        <v>229</v>
      </c>
      <c r="D23" s="1" t="s">
        <v>230</v>
      </c>
      <c r="E23" s="1" t="s">
        <v>100</v>
      </c>
      <c r="F23" s="1" t="s">
        <v>141</v>
      </c>
      <c r="G23" s="1" t="s">
        <v>142</v>
      </c>
      <c r="H23" s="1" t="s">
        <v>143</v>
      </c>
      <c r="I23" s="1" t="s">
        <v>231</v>
      </c>
      <c r="J23" s="1" t="s">
        <v>145</v>
      </c>
      <c r="K23" s="1" t="s">
        <v>231</v>
      </c>
      <c r="L23" s="1" t="s">
        <v>231</v>
      </c>
      <c r="M23" s="1" t="s">
        <v>146</v>
      </c>
      <c r="N23" s="1" t="s">
        <v>146</v>
      </c>
      <c r="O23" s="1" t="s">
        <v>147</v>
      </c>
      <c r="P23" s="1" t="s">
        <v>148</v>
      </c>
      <c r="Q23" s="1" t="s">
        <v>232</v>
      </c>
      <c r="R23" s="1" t="s">
        <v>150</v>
      </c>
      <c r="S23" s="1" t="s">
        <v>151</v>
      </c>
      <c r="T23" s="1" t="s">
        <v>152</v>
      </c>
    </row>
    <row r="24" s="1" customFormat="1" spans="1:20">
      <c r="A24" s="3">
        <v>16838183641</v>
      </c>
      <c r="B24" s="1" t="s">
        <v>141</v>
      </c>
      <c r="C24" s="1" t="s">
        <v>233</v>
      </c>
      <c r="D24" s="1" t="s">
        <v>234</v>
      </c>
      <c r="E24" s="1" t="s">
        <v>105</v>
      </c>
      <c r="F24" s="1" t="s">
        <v>141</v>
      </c>
      <c r="G24" s="1" t="s">
        <v>142</v>
      </c>
      <c r="H24" s="1" t="s">
        <v>143</v>
      </c>
      <c r="I24" s="1" t="s">
        <v>235</v>
      </c>
      <c r="J24" s="1" t="s">
        <v>145</v>
      </c>
      <c r="K24" s="1" t="s">
        <v>235</v>
      </c>
      <c r="L24" s="1" t="s">
        <v>235</v>
      </c>
      <c r="M24" s="1" t="s">
        <v>146</v>
      </c>
      <c r="N24" s="1" t="s">
        <v>146</v>
      </c>
      <c r="O24" s="1" t="s">
        <v>147</v>
      </c>
      <c r="P24" s="1" t="s">
        <v>148</v>
      </c>
      <c r="Q24" s="1" t="s">
        <v>236</v>
      </c>
      <c r="R24" s="1" t="s">
        <v>150</v>
      </c>
      <c r="S24" s="1" t="s">
        <v>151</v>
      </c>
      <c r="T24" s="1" t="s">
        <v>152</v>
      </c>
    </row>
    <row r="25" s="1" customFormat="1" spans="1:20">
      <c r="A25" s="3">
        <v>16838324447</v>
      </c>
      <c r="B25" s="1" t="s">
        <v>141</v>
      </c>
      <c r="C25" s="1" t="s">
        <v>237</v>
      </c>
      <c r="D25" s="1" t="s">
        <v>238</v>
      </c>
      <c r="E25" s="1" t="s">
        <v>108</v>
      </c>
      <c r="F25" s="1" t="s">
        <v>141</v>
      </c>
      <c r="G25" s="1" t="s">
        <v>142</v>
      </c>
      <c r="H25" s="1" t="s">
        <v>143</v>
      </c>
      <c r="I25" s="1" t="s">
        <v>190</v>
      </c>
      <c r="J25" s="1" t="s">
        <v>145</v>
      </c>
      <c r="K25" s="1" t="s">
        <v>190</v>
      </c>
      <c r="L25" s="1" t="s">
        <v>190</v>
      </c>
      <c r="M25" s="1" t="s">
        <v>146</v>
      </c>
      <c r="N25" s="1" t="s">
        <v>146</v>
      </c>
      <c r="O25" s="1" t="s">
        <v>147</v>
      </c>
      <c r="P25" s="1" t="s">
        <v>148</v>
      </c>
      <c r="Q25" s="1" t="s">
        <v>239</v>
      </c>
      <c r="R25" s="1" t="s">
        <v>150</v>
      </c>
      <c r="S25" s="1" t="s">
        <v>151</v>
      </c>
      <c r="T25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2021-11-25T01:36:18Z</dcterms:created>
  <dcterms:modified xsi:type="dcterms:W3CDTF">2021-11-25T01:48:22Z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7DE0D76E67F34BD98F0AA87D2C56ABB9</vt:lpwstr>
  </property>
  <property fmtid="{D5CDD505-2E9C-101B-9397-08002B2CF9AE}" pid="3" name="KSOProductBuildVer">
    <vt:lpwstr>2052-11.1.0.11045</vt:lpwstr>
  </property>
</Properties>
</file>