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对账!$A$1:$W$21</definedName>
  </definedNames>
  <calcPr calcId="144525"/>
</workbook>
</file>

<file path=xl/sharedStrings.xml><?xml version="1.0" encoding="utf-8"?>
<sst xmlns="http://schemas.openxmlformats.org/spreadsheetml/2006/main" count="595" uniqueCount="185">
  <si>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</si>
  <si>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</si>
  <si>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</si>
  <si>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</si>
  <si>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</si>
  <si>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</si>
  <si>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</si>
  <si>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</si>
  <si>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</si>
  <si>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</si>
  <si>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</si>
  <si>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</si>
  <si>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</si>
  <si>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</si>
  <si>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</si>
  <si>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</si>
  <si>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</si>
  <si>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</si>
  <si>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</si>
  <si>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</si>
  <si>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</si>
  <si>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</si>
  <si>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</si>
  <si>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</si>
  <si>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</si>
  <si>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</si>
  <si>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</si>
  <si>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[厦门]厦门禹洲温德姆至尊豪廷大酒店(67322557)</t>
  </si>
  <si>
    <t>豪华海景双床房&lt;双人入住&gt;&lt;内宾&gt;&lt;预付&gt;&lt;双早&gt;</t>
  </si>
  <si>
    <t>CNY</t>
  </si>
  <si>
    <t>王萌,薛似艳</t>
  </si>
  <si>
    <t>CA363211126CNY</t>
  </si>
  <si>
    <t>未提现</t>
  </si>
  <si>
    <t>携程开票</t>
  </si>
  <si>
    <t>[舟山]舟山潮起阁海景公寓(80283369)</t>
  </si>
  <si>
    <t>海景标准间&lt;无早&gt;</t>
  </si>
  <si>
    <t>翟静</t>
  </si>
  <si>
    <t>[和平]和平热龙温泉度假村(78217595)</t>
  </si>
  <si>
    <t>南湖东岸别墅大床房&lt;超值特惠&gt;&lt;双人入住&gt;&lt;双早&gt;</t>
  </si>
  <si>
    <t>叶耀堂</t>
  </si>
  <si>
    <t>CA363211127CNY</t>
  </si>
  <si>
    <t>[杭州]杭州陆羽君澜度假酒店(80284220)</t>
  </si>
  <si>
    <t>标准双床房&lt;双床&gt;&lt;双人入住&gt;&lt;双早&gt;</t>
  </si>
  <si>
    <t>龚一磊,洪文玲</t>
  </si>
  <si>
    <t>[清远]麗枫酒店(清远体育公园市政府店)(68299348)</t>
  </si>
  <si>
    <t>商务大床房&lt;双人入住&gt;&lt;内宾&gt;&lt;预付&gt;&lt;双早&gt;</t>
  </si>
  <si>
    <t>范依</t>
  </si>
  <si>
    <t>[深圳]7天优品酒店Premium(深圳科技园高新园地铁站店)(67324683)</t>
  </si>
  <si>
    <t>优品大床房&lt;双人入住&gt;&lt;内宾&gt;&lt;预付&gt;&lt;无早&gt;</t>
  </si>
  <si>
    <t>汪云飞</t>
  </si>
  <si>
    <t>取消</t>
  </si>
  <si>
    <t>[英德]英德石头酒店(78167352)</t>
  </si>
  <si>
    <t>独栋私家泡池大床房&lt;特惠&gt;&lt;双人入住&gt;&lt;双早&gt;&lt;钻石会员&gt;&lt;交叉用户机票，高铁，汽车，船票，用车&gt;</t>
  </si>
  <si>
    <t>吴凤燕</t>
  </si>
  <si>
    <t>[广州]凯里亚德酒店(广州白云国际机场店)(67322849)</t>
  </si>
  <si>
    <t>荣享套房&lt;双人入住&gt;&lt;内宾&gt;&lt;预付&gt;&lt;双早&gt;</t>
  </si>
  <si>
    <t>薛经安</t>
  </si>
  <si>
    <t>[广州]广州白云宾馆(10091524)</t>
  </si>
  <si>
    <t>豪华双床房&lt;特惠&gt;&lt;双人入住&gt;&lt;双早&gt;&lt;铂金会员&gt;&lt;交叉用户机票，高铁，汽车，船票，用车&gt;</t>
  </si>
  <si>
    <t>吴学思</t>
  </si>
  <si>
    <t>CA363211128CNY</t>
  </si>
  <si>
    <t>F21K100083</t>
  </si>
  <si>
    <t>[连山]皇后山高山木屋茶汤泉酒店(78309455)</t>
  </si>
  <si>
    <t>高山云海茶园双床房&lt;双人入住&gt;&lt;双早&gt;</t>
  </si>
  <si>
    <t>刘敏泳</t>
  </si>
  <si>
    <t>龙廷蔚</t>
  </si>
  <si>
    <t>独栋私家泡池大床房&lt;双人入住&gt;&lt;双早&gt;</t>
  </si>
  <si>
    <t>张金河</t>
  </si>
  <si>
    <t>甄德怡</t>
  </si>
  <si>
    <t>[德钦]德钦奔子栏丽世酒店(79656169)</t>
  </si>
  <si>
    <t>尊尚大床房&lt;双人入住&gt;&lt;限量抢购&gt;&lt;双早&gt;&lt;铂金会员&gt;&lt;交叉用户机票，高铁，汽车，船票，用车&gt;</t>
  </si>
  <si>
    <t>ZENG/QIHAO</t>
  </si>
  <si>
    <t>CA363211129CNY</t>
  </si>
  <si>
    <t>标准大床房&lt;双人入住&gt;&lt;双早&gt;</t>
  </si>
  <si>
    <t>陈力超</t>
  </si>
  <si>
    <t>水上一房一厅别墅&lt;限量特价&gt;&lt;双人入住&gt;&lt;双早&gt;</t>
  </si>
  <si>
    <t>曾建裕</t>
  </si>
  <si>
    <t>[龙门]龙门南昆山温泉大观园(82085511)</t>
  </si>
  <si>
    <t>高级双人房&lt;双人入住&gt;&lt;双早&gt;</t>
  </si>
  <si>
    <t>王泳</t>
  </si>
  <si>
    <t>孙明军</t>
  </si>
  <si>
    <t>园景双人房&lt;双人入住&gt;&lt;双早&gt;</t>
  </si>
  <si>
    <t>张兴军,杨秀丽</t>
  </si>
  <si>
    <t>，</t>
  </si>
  <si>
    <t>A211129100308481</t>
  </si>
  <si>
    <t>A211129100357481</t>
  </si>
  <si>
    <t>CNY / HKD 当前参考汇率: 1.220642675</t>
  </si>
  <si>
    <t>总计： 10745.66 CNY/
13116.61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</si>
  <si>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</si>
  <si>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</si>
  <si>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</si>
  <si>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</si>
  <si>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</si>
  <si>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</si>
  <si>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</si>
  <si>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</si>
  <si>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</si>
  <si>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</si>
  <si>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</si>
  <si>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</si>
  <si>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</si>
  <si>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</si>
  <si>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</si>
  <si>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</si>
  <si>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</si>
  <si>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</si>
  <si>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2281468</t>
  </si>
  <si>
    <t>茶马道奔子栏丽世酒店</t>
  </si>
  <si>
    <t>ZENG QIHAO</t>
  </si>
  <si>
    <t>2021-11-13</t>
  </si>
  <si>
    <t>2021-11-14</t>
  </si>
  <si>
    <t>退房日周结</t>
  </si>
  <si>
    <t>1077.00</t>
  </si>
  <si>
    <t>RMB</t>
  </si>
  <si>
    <t>0</t>
  </si>
  <si>
    <t>0.00</t>
  </si>
  <si>
    <t>携程国内直连(DD)</t>
  </si>
  <si>
    <t>2021-10-22 10:06:33</t>
  </si>
  <si>
    <t>否</t>
  </si>
  <si>
    <t>汇智国际旅游发展有限公司</t>
  </si>
  <si>
    <t>直采</t>
  </si>
  <si>
    <t>2021-11-08</t>
  </si>
  <si>
    <t>2292628</t>
  </si>
  <si>
    <t>杭州陆羽君澜度假酒店</t>
  </si>
  <si>
    <t>2021-11-11</t>
  </si>
  <si>
    <t>1356.00</t>
  </si>
  <si>
    <t>2021-11-08 08:47:03</t>
  </si>
  <si>
    <t>2292707</t>
  </si>
  <si>
    <t>厦门禹洲温德姆至尊豪廷大酒店</t>
  </si>
  <si>
    <t>2021-11-10</t>
  </si>
  <si>
    <t>739.77</t>
  </si>
  <si>
    <t>2021-11-08 10:55:08</t>
  </si>
  <si>
    <t>直连</t>
  </si>
  <si>
    <t>2293129</t>
  </si>
  <si>
    <t>和平热龙温泉度假村</t>
  </si>
  <si>
    <t>860.00</t>
  </si>
  <si>
    <t>2021-11-08 16:30:42</t>
  </si>
  <si>
    <t>2021-11-09</t>
  </si>
  <si>
    <t>2294963</t>
  </si>
  <si>
    <t>舟山潮起阁海景公寓</t>
  </si>
  <si>
    <t>110.00</t>
  </si>
  <si>
    <t>2021-11-09 23:48:39</t>
  </si>
  <si>
    <t>2295568</t>
  </si>
  <si>
    <t>460.00</t>
  </si>
  <si>
    <t>2021-11-10 16:24:36</t>
  </si>
  <si>
    <t>2295709</t>
  </si>
  <si>
    <t>广州白云宾馆</t>
  </si>
  <si>
    <t>1150.00</t>
  </si>
  <si>
    <t>2021-11-10 18:20:51</t>
  </si>
  <si>
    <t>2296046</t>
  </si>
  <si>
    <t>2021-11-12</t>
  </si>
  <si>
    <t>2021-11-10 22:31:38</t>
  </si>
  <si>
    <t>2296200</t>
  </si>
  <si>
    <t>936.00</t>
  </si>
  <si>
    <t>2021-11-11 08:53:20</t>
  </si>
  <si>
    <t>2296293</t>
  </si>
  <si>
    <t>7天优品酒店Premium(深圳科技园高新园地铁站店)</t>
  </si>
  <si>
    <t>399.34</t>
  </si>
  <si>
    <t>2021-11-11 09:52:41</t>
  </si>
  <si>
    <t>2296634</t>
  </si>
  <si>
    <t>石头酒店</t>
  </si>
  <si>
    <t>382.00</t>
  </si>
  <si>
    <t>2021-11-11 14:54:44</t>
  </si>
  <si>
    <t>2296892</t>
  </si>
  <si>
    <t>凯里亚德酒店(广州白云国际机场店)</t>
  </si>
  <si>
    <t>476.55</t>
  </si>
  <si>
    <t>2021-11-11 17:56:47</t>
  </si>
  <si>
    <t>2297034</t>
  </si>
  <si>
    <t>皇后山高山木屋茶汤泉酒店</t>
  </si>
  <si>
    <t>416.00</t>
  </si>
  <si>
    <t>2021-11-11 19:46:48</t>
  </si>
  <si>
    <t>2297857</t>
  </si>
  <si>
    <t>560.00</t>
  </si>
  <si>
    <t>2021-11-12 15:51:16</t>
  </si>
  <si>
    <t>2298233</t>
  </si>
  <si>
    <t>400.00</t>
  </si>
  <si>
    <t>2021-11-12 21:19:51</t>
  </si>
  <si>
    <t>2298303</t>
  </si>
  <si>
    <t>2021-11-12 22:45:57</t>
  </si>
  <si>
    <t>2298470</t>
  </si>
  <si>
    <t>481.00</t>
  </si>
  <si>
    <t>2021-11-13 09:21:43</t>
  </si>
  <si>
    <t>2298970</t>
  </si>
  <si>
    <t>450.00</t>
  </si>
  <si>
    <t>2021-11-13 21:18:57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</si>
</sst>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2" fillId="15" borderId="2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16755853623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44510</v>
      </c>
      <c r="G2" s="5">
        <v>44511</v>
      </c>
      <c r="H2" s="4">
        <v>1</v>
      </c>
      <c r="I2" s="4">
        <v>1</v>
      </c>
      <c r="J2" s="4">
        <v>1</v>
      </c>
      <c r="K2" s="4" t="s">
        <v>29</v>
      </c>
      <c r="L2" s="4">
        <v>739.77</v>
      </c>
      <c r="M2" s="4">
        <v>739.77</v>
      </c>
      <c r="N2" s="4" t="s">
        <v>30</v>
      </c>
      <c r="O2" s="4" t="s">
        <v>31</v>
      </c>
      <c r="P2" s="4" t="s">
        <v>32</v>
      </c>
      <c r="Q2" s="4">
        <v>0</v>
      </c>
      <c r="R2" s="6">
        <v>44508</v>
      </c>
      <c r="S2" s="5">
        <v>44526</v>
      </c>
      <c r="T2" s="4" t="s">
        <v>33</v>
      </c>
      <c r="U2" s="4">
        <v>739.77</v>
      </c>
      <c r="V2" s="4">
        <v>0</v>
      </c>
      <c r="W2" s="4">
        <v>0</v>
      </c>
      <c r="X2" s="4">
        <v>2292707</v>
      </c>
    </row>
    <row r="3" s="4" customFormat="1" spans="1:24">
      <c r="A3" s="4">
        <v>16764722452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44510</v>
      </c>
      <c r="G3" s="5">
        <v>44511</v>
      </c>
      <c r="H3" s="4">
        <v>1</v>
      </c>
      <c r="I3" s="4">
        <v>1</v>
      </c>
      <c r="J3" s="4">
        <v>1</v>
      </c>
      <c r="K3" s="4" t="s">
        <v>29</v>
      </c>
      <c r="L3" s="4">
        <v>110</v>
      </c>
      <c r="M3" s="4">
        <v>110</v>
      </c>
      <c r="N3" s="4" t="s">
        <v>36</v>
      </c>
      <c r="O3" s="4" t="s">
        <v>31</v>
      </c>
      <c r="P3" s="4" t="s">
        <v>32</v>
      </c>
      <c r="Q3" s="4">
        <v>0</v>
      </c>
      <c r="R3" s="6">
        <v>44509</v>
      </c>
      <c r="S3" s="5">
        <v>44526</v>
      </c>
      <c r="T3" s="4" t="s">
        <v>33</v>
      </c>
      <c r="U3" s="4">
        <v>110</v>
      </c>
      <c r="V3" s="4">
        <v>0</v>
      </c>
      <c r="W3" s="4">
        <v>0</v>
      </c>
      <c r="X3" s="4">
        <v>2294963</v>
      </c>
    </row>
    <row r="4" s="4" customFormat="1" spans="1:24">
      <c r="A4" s="4">
        <v>16767185527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44510</v>
      </c>
      <c r="G4" s="5">
        <v>44511</v>
      </c>
      <c r="H4" s="4">
        <v>1</v>
      </c>
      <c r="I4" s="4">
        <v>1</v>
      </c>
      <c r="J4" s="4">
        <v>1</v>
      </c>
      <c r="K4" s="4" t="s">
        <v>29</v>
      </c>
      <c r="L4" s="4">
        <v>460</v>
      </c>
      <c r="M4" s="4">
        <v>460</v>
      </c>
      <c r="N4" s="4" t="s">
        <v>39</v>
      </c>
      <c r="O4" s="4" t="s">
        <v>31</v>
      </c>
      <c r="P4" s="4" t="s">
        <v>32</v>
      </c>
      <c r="Q4" s="4">
        <v>0</v>
      </c>
      <c r="R4" s="6">
        <v>44510</v>
      </c>
      <c r="S4" s="5">
        <v>44526</v>
      </c>
      <c r="T4" s="4" t="s">
        <v>33</v>
      </c>
      <c r="U4" s="4">
        <v>460</v>
      </c>
      <c r="V4" s="4">
        <v>0</v>
      </c>
      <c r="W4" s="4">
        <v>0</v>
      </c>
      <c r="X4" s="4">
        <v>2295568</v>
      </c>
    </row>
    <row r="5" s="4" customFormat="1" spans="1:24">
      <c r="A5" s="4">
        <v>16768609557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44511</v>
      </c>
      <c r="G5" s="5">
        <v>44512</v>
      </c>
      <c r="H5" s="4">
        <v>1</v>
      </c>
      <c r="I5" s="4">
        <v>1</v>
      </c>
      <c r="J5" s="4">
        <v>1</v>
      </c>
      <c r="K5" s="4" t="s">
        <v>29</v>
      </c>
      <c r="L5" s="4">
        <v>110</v>
      </c>
      <c r="M5" s="4">
        <v>110</v>
      </c>
      <c r="N5" s="4" t="s">
        <v>36</v>
      </c>
      <c r="O5" s="4" t="s">
        <v>40</v>
      </c>
      <c r="P5" s="4" t="s">
        <v>32</v>
      </c>
      <c r="Q5" s="4">
        <v>0</v>
      </c>
      <c r="R5" s="6">
        <v>44510</v>
      </c>
      <c r="S5" s="5">
        <v>44527</v>
      </c>
      <c r="T5" s="4" t="s">
        <v>33</v>
      </c>
      <c r="U5" s="4">
        <v>110</v>
      </c>
      <c r="V5" s="4">
        <v>0</v>
      </c>
      <c r="W5" s="4">
        <v>0</v>
      </c>
      <c r="X5" s="4">
        <v>2296046</v>
      </c>
    </row>
    <row r="6" s="4" customFormat="1" spans="1:25">
      <c r="A6" s="4">
        <v>16769139559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44511</v>
      </c>
      <c r="G6" s="5">
        <v>44512</v>
      </c>
      <c r="H6" s="4">
        <v>2</v>
      </c>
      <c r="I6" s="4">
        <v>1</v>
      </c>
      <c r="J6" s="4">
        <v>2</v>
      </c>
      <c r="K6" s="4" t="s">
        <v>29</v>
      </c>
      <c r="L6" s="4">
        <v>936</v>
      </c>
      <c r="M6" s="4">
        <v>936</v>
      </c>
      <c r="N6" s="4" t="s">
        <v>43</v>
      </c>
      <c r="O6" s="4" t="s">
        <v>40</v>
      </c>
      <c r="P6" s="4" t="s">
        <v>32</v>
      </c>
      <c r="Q6" s="4">
        <v>0</v>
      </c>
      <c r="R6" s="6">
        <v>44511</v>
      </c>
      <c r="S6" s="5">
        <v>44527</v>
      </c>
      <c r="T6" s="4" t="s">
        <v>33</v>
      </c>
      <c r="U6" s="4">
        <v>936</v>
      </c>
      <c r="V6" s="4">
        <v>0</v>
      </c>
      <c r="W6" s="4">
        <v>0</v>
      </c>
      <c r="X6" s="4">
        <v>2296200</v>
      </c>
      <c r="Y6" s="4">
        <v>2111110001</v>
      </c>
    </row>
    <row r="7" s="4" customFormat="1" spans="1:24">
      <c r="A7" s="4">
        <v>16769376405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44511</v>
      </c>
      <c r="G7" s="5">
        <v>44512</v>
      </c>
      <c r="H7" s="4">
        <v>1</v>
      </c>
      <c r="I7" s="4">
        <v>1</v>
      </c>
      <c r="J7" s="4">
        <v>1</v>
      </c>
      <c r="K7" s="4" t="s">
        <v>29</v>
      </c>
      <c r="L7" s="4">
        <v>263.18</v>
      </c>
      <c r="M7" s="4">
        <v>263.18</v>
      </c>
      <c r="N7" s="4" t="s">
        <v>46</v>
      </c>
      <c r="O7" s="4" t="s">
        <v>40</v>
      </c>
      <c r="P7" s="4" t="s">
        <v>32</v>
      </c>
      <c r="Q7" s="4">
        <v>0</v>
      </c>
      <c r="R7" s="6">
        <v>44511</v>
      </c>
      <c r="S7" s="5">
        <v>44527</v>
      </c>
      <c r="T7" s="4" t="s">
        <v>33</v>
      </c>
      <c r="U7" s="4">
        <v>263.18</v>
      </c>
      <c r="V7" s="4">
        <v>0</v>
      </c>
      <c r="W7" s="4">
        <v>0</v>
      </c>
      <c r="X7" s="4">
        <v>2296287</v>
      </c>
    </row>
    <row r="8" s="4" customFormat="1" spans="1:24">
      <c r="A8" s="4">
        <v>16769393368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44511</v>
      </c>
      <c r="G8" s="5">
        <v>44512</v>
      </c>
      <c r="H8" s="4">
        <v>1</v>
      </c>
      <c r="I8" s="4">
        <v>1</v>
      </c>
      <c r="J8" s="4">
        <v>1</v>
      </c>
      <c r="K8" s="4" t="s">
        <v>29</v>
      </c>
      <c r="L8" s="4">
        <v>399.34</v>
      </c>
      <c r="M8" s="4">
        <v>399.34</v>
      </c>
      <c r="N8" s="4" t="s">
        <v>49</v>
      </c>
      <c r="O8" s="4" t="s">
        <v>40</v>
      </c>
      <c r="P8" s="4" t="s">
        <v>32</v>
      </c>
      <c r="Q8" s="4">
        <v>0</v>
      </c>
      <c r="R8" s="6">
        <v>44511</v>
      </c>
      <c r="S8" s="5">
        <v>44527</v>
      </c>
      <c r="T8" s="4" t="s">
        <v>33</v>
      </c>
      <c r="U8" s="4">
        <v>399.34</v>
      </c>
      <c r="V8" s="4">
        <v>0</v>
      </c>
      <c r="W8" s="4">
        <v>0</v>
      </c>
      <c r="X8" s="4">
        <v>2296293</v>
      </c>
    </row>
    <row r="9" s="4" customFormat="1" spans="1:24">
      <c r="A9" s="4">
        <v>16769376405</v>
      </c>
      <c r="B9" s="4" t="s">
        <v>25</v>
      </c>
      <c r="C9" s="4" t="s">
        <v>50</v>
      </c>
      <c r="D9" s="4" t="s">
        <v>44</v>
      </c>
      <c r="E9" s="4" t="s">
        <v>45</v>
      </c>
      <c r="F9" s="5">
        <v>44511</v>
      </c>
      <c r="G9" s="5">
        <v>44512</v>
      </c>
      <c r="H9" s="4">
        <v>1</v>
      </c>
      <c r="I9" s="4">
        <v>1</v>
      </c>
      <c r="J9" s="4">
        <v>1</v>
      </c>
      <c r="K9" s="4" t="s">
        <v>29</v>
      </c>
      <c r="L9" s="4">
        <v>-263.18</v>
      </c>
      <c r="M9" s="4">
        <v>-263.18</v>
      </c>
      <c r="N9" s="4" t="s">
        <v>46</v>
      </c>
      <c r="O9" s="4" t="s">
        <v>40</v>
      </c>
      <c r="P9" s="4" t="s">
        <v>32</v>
      </c>
      <c r="Q9" s="4">
        <v>0</v>
      </c>
      <c r="R9" s="6">
        <v>44511</v>
      </c>
      <c r="S9" s="5">
        <v>44527</v>
      </c>
      <c r="T9" s="4" t="s">
        <v>33</v>
      </c>
      <c r="U9" s="4">
        <v>-263.18</v>
      </c>
      <c r="V9" s="4">
        <v>0</v>
      </c>
      <c r="W9" s="4">
        <v>0</v>
      </c>
      <c r="X9" s="4">
        <v>2296287</v>
      </c>
    </row>
    <row r="10" s="4" customFormat="1" spans="1:24">
      <c r="A10" s="4">
        <v>16770379750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44511</v>
      </c>
      <c r="G10" s="5">
        <v>44512</v>
      </c>
      <c r="H10" s="4">
        <v>1</v>
      </c>
      <c r="I10" s="4">
        <v>1</v>
      </c>
      <c r="J10" s="4">
        <v>1</v>
      </c>
      <c r="K10" s="4" t="s">
        <v>29</v>
      </c>
      <c r="L10" s="4">
        <v>382</v>
      </c>
      <c r="M10" s="4">
        <v>382</v>
      </c>
      <c r="N10" s="4" t="s">
        <v>53</v>
      </c>
      <c r="O10" s="4" t="s">
        <v>40</v>
      </c>
      <c r="P10" s="4" t="s">
        <v>32</v>
      </c>
      <c r="Q10" s="4">
        <v>0</v>
      </c>
      <c r="R10" s="6">
        <v>44511</v>
      </c>
      <c r="S10" s="5">
        <v>44527</v>
      </c>
      <c r="T10" s="4" t="s">
        <v>33</v>
      </c>
      <c r="U10" s="4">
        <v>382</v>
      </c>
      <c r="V10" s="4">
        <v>0</v>
      </c>
      <c r="W10" s="4">
        <v>0</v>
      </c>
      <c r="X10" s="4">
        <v>2296634</v>
      </c>
    </row>
    <row r="11" s="4" customFormat="1" spans="1:24">
      <c r="A11" s="4">
        <v>16774659552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44511</v>
      </c>
      <c r="G11" s="5">
        <v>44512</v>
      </c>
      <c r="H11" s="4">
        <v>1</v>
      </c>
      <c r="I11" s="4">
        <v>1</v>
      </c>
      <c r="J11" s="4">
        <v>1</v>
      </c>
      <c r="K11" s="4" t="s">
        <v>29</v>
      </c>
      <c r="L11" s="4">
        <v>476.55</v>
      </c>
      <c r="M11" s="4">
        <v>476.55</v>
      </c>
      <c r="N11" s="4" t="s">
        <v>56</v>
      </c>
      <c r="O11" s="4" t="s">
        <v>40</v>
      </c>
      <c r="P11" s="4" t="s">
        <v>32</v>
      </c>
      <c r="Q11" s="4">
        <v>0</v>
      </c>
      <c r="R11" s="6">
        <v>44511</v>
      </c>
      <c r="S11" s="5">
        <v>44527</v>
      </c>
      <c r="T11" s="4" t="s">
        <v>33</v>
      </c>
      <c r="U11" s="4">
        <v>476.55</v>
      </c>
      <c r="V11" s="4">
        <v>0</v>
      </c>
      <c r="W11" s="4">
        <v>0</v>
      </c>
      <c r="X11" s="4">
        <v>2296892</v>
      </c>
    </row>
    <row r="12" s="4" customFormat="1" spans="1:25">
      <c r="A12" s="4">
        <v>16767524025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44511</v>
      </c>
      <c r="G12" s="5">
        <v>44513</v>
      </c>
      <c r="H12" s="4">
        <v>1</v>
      </c>
      <c r="I12" s="4">
        <v>2</v>
      </c>
      <c r="J12" s="4">
        <v>2</v>
      </c>
      <c r="K12" s="4" t="s">
        <v>29</v>
      </c>
      <c r="L12" s="4">
        <v>1150</v>
      </c>
      <c r="M12" s="4">
        <v>1150</v>
      </c>
      <c r="N12" s="4" t="s">
        <v>59</v>
      </c>
      <c r="O12" s="4" t="s">
        <v>60</v>
      </c>
      <c r="P12" s="4" t="s">
        <v>32</v>
      </c>
      <c r="Q12" s="4">
        <v>0</v>
      </c>
      <c r="R12" s="6">
        <v>44510</v>
      </c>
      <c r="S12" s="5">
        <v>44528</v>
      </c>
      <c r="T12" s="4" t="s">
        <v>33</v>
      </c>
      <c r="U12" s="4">
        <v>1150</v>
      </c>
      <c r="V12" s="4">
        <v>0</v>
      </c>
      <c r="W12" s="4">
        <v>0</v>
      </c>
      <c r="X12" s="4">
        <v>2295709</v>
      </c>
      <c r="Y12" s="4" t="s">
        <v>61</v>
      </c>
    </row>
    <row r="13" s="4" customFormat="1" spans="1:23">
      <c r="A13" s="4">
        <v>16775310414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44512</v>
      </c>
      <c r="G13" s="5">
        <v>44513</v>
      </c>
      <c r="H13" s="4">
        <v>1</v>
      </c>
      <c r="I13" s="4">
        <v>1</v>
      </c>
      <c r="J13" s="4">
        <v>1</v>
      </c>
      <c r="K13" s="4" t="s">
        <v>29</v>
      </c>
      <c r="L13" s="4">
        <v>416</v>
      </c>
      <c r="M13" s="4">
        <v>416</v>
      </c>
      <c r="N13" s="4" t="s">
        <v>64</v>
      </c>
      <c r="O13" s="4" t="s">
        <v>60</v>
      </c>
      <c r="P13" s="4" t="s">
        <v>32</v>
      </c>
      <c r="Q13" s="4">
        <v>0</v>
      </c>
      <c r="R13" s="6">
        <v>44511</v>
      </c>
      <c r="S13" s="5">
        <v>44528</v>
      </c>
      <c r="T13" s="4" t="s">
        <v>33</v>
      </c>
      <c r="U13" s="4">
        <v>416</v>
      </c>
      <c r="V13" s="4">
        <v>0</v>
      </c>
      <c r="W13" s="4">
        <v>0</v>
      </c>
    </row>
    <row r="14" s="4" customFormat="1" spans="1:24">
      <c r="A14" s="4">
        <v>16778135910</v>
      </c>
      <c r="B14" s="4" t="s">
        <v>25</v>
      </c>
      <c r="C14" s="4" t="s">
        <v>26</v>
      </c>
      <c r="D14" s="4" t="s">
        <v>37</v>
      </c>
      <c r="E14" s="4" t="s">
        <v>38</v>
      </c>
      <c r="F14" s="5">
        <v>44512</v>
      </c>
      <c r="G14" s="5">
        <v>44513</v>
      </c>
      <c r="H14" s="4">
        <v>1</v>
      </c>
      <c r="I14" s="4">
        <v>1</v>
      </c>
      <c r="J14" s="4">
        <v>1</v>
      </c>
      <c r="K14" s="4" t="s">
        <v>29</v>
      </c>
      <c r="L14" s="4">
        <v>560</v>
      </c>
      <c r="M14" s="4">
        <v>560</v>
      </c>
      <c r="N14" s="4" t="s">
        <v>65</v>
      </c>
      <c r="O14" s="4" t="s">
        <v>60</v>
      </c>
      <c r="P14" s="4" t="s">
        <v>32</v>
      </c>
      <c r="Q14" s="4">
        <v>0</v>
      </c>
      <c r="R14" s="6">
        <v>44512</v>
      </c>
      <c r="S14" s="5">
        <v>44528</v>
      </c>
      <c r="T14" s="4" t="s">
        <v>33</v>
      </c>
      <c r="U14" s="4">
        <v>560</v>
      </c>
      <c r="V14" s="4">
        <v>0</v>
      </c>
      <c r="W14" s="4">
        <v>0</v>
      </c>
      <c r="X14" s="4">
        <v>2297857</v>
      </c>
    </row>
    <row r="15" s="4" customFormat="1" spans="1:23">
      <c r="A15" s="4">
        <v>16783650487</v>
      </c>
      <c r="B15" s="4" t="s">
        <v>25</v>
      </c>
      <c r="C15" s="4" t="s">
        <v>26</v>
      </c>
      <c r="D15" s="4" t="s">
        <v>51</v>
      </c>
      <c r="E15" s="4" t="s">
        <v>66</v>
      </c>
      <c r="F15" s="5">
        <v>44512</v>
      </c>
      <c r="G15" s="5">
        <v>44513</v>
      </c>
      <c r="H15" s="4">
        <v>1</v>
      </c>
      <c r="I15" s="4">
        <v>1</v>
      </c>
      <c r="J15" s="4">
        <v>1</v>
      </c>
      <c r="K15" s="4" t="s">
        <v>29</v>
      </c>
      <c r="L15" s="4">
        <v>400</v>
      </c>
      <c r="M15" s="4">
        <v>400</v>
      </c>
      <c r="N15" s="4" t="s">
        <v>67</v>
      </c>
      <c r="O15" s="4" t="s">
        <v>60</v>
      </c>
      <c r="P15" s="4" t="s">
        <v>32</v>
      </c>
      <c r="Q15" s="4">
        <v>0</v>
      </c>
      <c r="R15" s="6">
        <v>44512</v>
      </c>
      <c r="S15" s="5">
        <v>44528</v>
      </c>
      <c r="T15" s="4" t="s">
        <v>33</v>
      </c>
      <c r="U15" s="4">
        <v>400</v>
      </c>
      <c r="V15" s="4">
        <v>0</v>
      </c>
      <c r="W15" s="4">
        <v>0</v>
      </c>
    </row>
    <row r="16" s="4" customFormat="1" spans="1:24">
      <c r="A16" s="4">
        <v>16784353913</v>
      </c>
      <c r="B16" s="4" t="s">
        <v>25</v>
      </c>
      <c r="C16" s="4" t="s">
        <v>26</v>
      </c>
      <c r="D16" s="4" t="s">
        <v>51</v>
      </c>
      <c r="E16" s="4" t="s">
        <v>52</v>
      </c>
      <c r="F16" s="5">
        <v>44512</v>
      </c>
      <c r="G16" s="5">
        <v>44513</v>
      </c>
      <c r="H16" s="4">
        <v>1</v>
      </c>
      <c r="I16" s="4">
        <v>1</v>
      </c>
      <c r="J16" s="4">
        <v>1</v>
      </c>
      <c r="K16" s="4" t="s">
        <v>29</v>
      </c>
      <c r="L16" s="4">
        <v>382</v>
      </c>
      <c r="M16" s="4">
        <v>382</v>
      </c>
      <c r="N16" s="4" t="s">
        <v>68</v>
      </c>
      <c r="O16" s="4" t="s">
        <v>60</v>
      </c>
      <c r="P16" s="4" t="s">
        <v>32</v>
      </c>
      <c r="Q16" s="4">
        <v>0</v>
      </c>
      <c r="R16" s="6">
        <v>44512</v>
      </c>
      <c r="S16" s="5">
        <v>44528</v>
      </c>
      <c r="T16" s="4" t="s">
        <v>33</v>
      </c>
      <c r="U16" s="4">
        <v>382</v>
      </c>
      <c r="V16" s="4">
        <v>0</v>
      </c>
      <c r="W16" s="4">
        <v>0</v>
      </c>
      <c r="X16" s="4">
        <v>2298303</v>
      </c>
    </row>
    <row r="17" s="4" customFormat="1" spans="1:25">
      <c r="A17" s="4">
        <v>16624558207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44513</v>
      </c>
      <c r="G17" s="5">
        <v>44514</v>
      </c>
      <c r="H17" s="4">
        <v>1</v>
      </c>
      <c r="I17" s="4">
        <v>1</v>
      </c>
      <c r="J17" s="4">
        <v>1</v>
      </c>
      <c r="K17" s="4" t="s">
        <v>29</v>
      </c>
      <c r="L17" s="4">
        <v>1077</v>
      </c>
      <c r="M17" s="4">
        <v>1077</v>
      </c>
      <c r="N17" s="4" t="s">
        <v>71</v>
      </c>
      <c r="O17" s="4" t="s">
        <v>72</v>
      </c>
      <c r="P17" s="4" t="s">
        <v>32</v>
      </c>
      <c r="Q17" s="4">
        <v>0</v>
      </c>
      <c r="R17" s="6">
        <v>44491</v>
      </c>
      <c r="S17" s="5">
        <v>44529</v>
      </c>
      <c r="T17" s="4" t="s">
        <v>33</v>
      </c>
      <c r="U17" s="4">
        <v>1077</v>
      </c>
      <c r="V17" s="4">
        <v>0</v>
      </c>
      <c r="W17" s="4">
        <v>0</v>
      </c>
      <c r="X17" s="4">
        <v>2281468</v>
      </c>
      <c r="Y17" s="4">
        <v>2110220001</v>
      </c>
    </row>
    <row r="18" s="4" customFormat="1" spans="1:25">
      <c r="A18" s="4">
        <v>16755575231</v>
      </c>
      <c r="B18" s="4" t="s">
        <v>25</v>
      </c>
      <c r="C18" s="4" t="s">
        <v>26</v>
      </c>
      <c r="D18" s="4" t="s">
        <v>41</v>
      </c>
      <c r="E18" s="4" t="s">
        <v>73</v>
      </c>
      <c r="F18" s="5">
        <v>44511</v>
      </c>
      <c r="G18" s="5">
        <v>44514</v>
      </c>
      <c r="H18" s="4">
        <v>1</v>
      </c>
      <c r="I18" s="4">
        <v>3</v>
      </c>
      <c r="J18" s="4">
        <v>3</v>
      </c>
      <c r="K18" s="4" t="s">
        <v>29</v>
      </c>
      <c r="L18" s="4">
        <v>1356</v>
      </c>
      <c r="M18" s="4">
        <v>1356</v>
      </c>
      <c r="N18" s="4" t="s">
        <v>74</v>
      </c>
      <c r="O18" s="4" t="s">
        <v>72</v>
      </c>
      <c r="P18" s="4" t="s">
        <v>32</v>
      </c>
      <c r="Q18" s="4">
        <v>0</v>
      </c>
      <c r="R18" s="6">
        <v>44508</v>
      </c>
      <c r="S18" s="5">
        <v>44529</v>
      </c>
      <c r="T18" s="4" t="s">
        <v>33</v>
      </c>
      <c r="U18" s="4">
        <v>1356</v>
      </c>
      <c r="V18" s="4">
        <v>0</v>
      </c>
      <c r="W18" s="4">
        <v>0</v>
      </c>
      <c r="X18" s="4">
        <v>2292628</v>
      </c>
      <c r="Y18" s="4">
        <v>2111080003</v>
      </c>
    </row>
    <row r="19" s="4" customFormat="1" spans="1:24">
      <c r="A19" s="4">
        <v>16757502932</v>
      </c>
      <c r="B19" s="4" t="s">
        <v>25</v>
      </c>
      <c r="C19" s="4" t="s">
        <v>26</v>
      </c>
      <c r="D19" s="4" t="s">
        <v>37</v>
      </c>
      <c r="E19" s="4" t="s">
        <v>75</v>
      </c>
      <c r="F19" s="5">
        <v>44513</v>
      </c>
      <c r="G19" s="5">
        <v>44514</v>
      </c>
      <c r="H19" s="4">
        <v>1</v>
      </c>
      <c r="I19" s="4">
        <v>1</v>
      </c>
      <c r="J19" s="4">
        <v>1</v>
      </c>
      <c r="K19" s="4" t="s">
        <v>29</v>
      </c>
      <c r="L19" s="4">
        <v>860</v>
      </c>
      <c r="M19" s="4">
        <v>860</v>
      </c>
      <c r="N19" s="4" t="s">
        <v>76</v>
      </c>
      <c r="O19" s="4" t="s">
        <v>72</v>
      </c>
      <c r="P19" s="4" t="s">
        <v>32</v>
      </c>
      <c r="Q19" s="4">
        <v>0</v>
      </c>
      <c r="R19" s="6">
        <v>44508</v>
      </c>
      <c r="S19" s="5">
        <v>44529</v>
      </c>
      <c r="T19" s="4" t="s">
        <v>33</v>
      </c>
      <c r="U19" s="4">
        <v>860</v>
      </c>
      <c r="V19" s="4">
        <v>0</v>
      </c>
      <c r="W19" s="4">
        <v>0</v>
      </c>
      <c r="X19" s="4">
        <v>2293129</v>
      </c>
    </row>
    <row r="20" s="4" customFormat="1" spans="1:24">
      <c r="A20" s="4">
        <v>16767619129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44513</v>
      </c>
      <c r="G20" s="5">
        <v>44514</v>
      </c>
      <c r="H20" s="4">
        <v>1</v>
      </c>
      <c r="I20" s="4">
        <v>1</v>
      </c>
      <c r="J20" s="4">
        <v>1</v>
      </c>
      <c r="K20" s="4" t="s">
        <v>29</v>
      </c>
      <c r="L20" s="4">
        <v>707</v>
      </c>
      <c r="M20" s="4">
        <v>707</v>
      </c>
      <c r="N20" s="4" t="s">
        <v>79</v>
      </c>
      <c r="O20" s="4" t="s">
        <v>72</v>
      </c>
      <c r="P20" s="4" t="s">
        <v>32</v>
      </c>
      <c r="Q20" s="4">
        <v>0</v>
      </c>
      <c r="R20" s="6">
        <v>44510</v>
      </c>
      <c r="S20" s="5">
        <v>44529</v>
      </c>
      <c r="T20" s="4" t="s">
        <v>33</v>
      </c>
      <c r="U20" s="4">
        <v>707</v>
      </c>
      <c r="V20" s="4">
        <v>0</v>
      </c>
      <c r="W20" s="4">
        <v>0</v>
      </c>
      <c r="X20" s="4">
        <v>2295743</v>
      </c>
    </row>
    <row r="21" s="4" customFormat="1" spans="1:24">
      <c r="A21" s="4">
        <v>16767619129</v>
      </c>
      <c r="B21" s="4" t="s">
        <v>25</v>
      </c>
      <c r="C21" s="4" t="s">
        <v>50</v>
      </c>
      <c r="D21" s="4" t="s">
        <v>77</v>
      </c>
      <c r="E21" s="4" t="s">
        <v>78</v>
      </c>
      <c r="F21" s="5">
        <v>44513</v>
      </c>
      <c r="G21" s="5">
        <v>44514</v>
      </c>
      <c r="H21" s="4">
        <v>1</v>
      </c>
      <c r="I21" s="4">
        <v>1</v>
      </c>
      <c r="J21" s="4">
        <v>1</v>
      </c>
      <c r="K21" s="4" t="s">
        <v>29</v>
      </c>
      <c r="L21" s="4">
        <v>-707</v>
      </c>
      <c r="M21" s="4">
        <v>-707</v>
      </c>
      <c r="N21" s="4" t="s">
        <v>79</v>
      </c>
      <c r="O21" s="4" t="s">
        <v>72</v>
      </c>
      <c r="P21" s="4" t="s">
        <v>32</v>
      </c>
      <c r="Q21" s="4">
        <v>0</v>
      </c>
      <c r="R21" s="6">
        <v>44510</v>
      </c>
      <c r="S21" s="5">
        <v>44529</v>
      </c>
      <c r="T21" s="4" t="s">
        <v>33</v>
      </c>
      <c r="U21" s="4">
        <v>-707</v>
      </c>
      <c r="V21" s="4">
        <v>0</v>
      </c>
      <c r="W21" s="4">
        <v>0</v>
      </c>
      <c r="X21" s="4">
        <v>2295743</v>
      </c>
    </row>
    <row r="22" s="4" customFormat="1" spans="1:25">
      <c r="A22" s="4">
        <v>16785402295</v>
      </c>
      <c r="B22" s="4" t="s">
        <v>25</v>
      </c>
      <c r="C22" s="4" t="s">
        <v>26</v>
      </c>
      <c r="D22" s="4" t="s">
        <v>41</v>
      </c>
      <c r="E22" s="4" t="s">
        <v>73</v>
      </c>
      <c r="F22" s="5">
        <v>44513</v>
      </c>
      <c r="G22" s="5">
        <v>44514</v>
      </c>
      <c r="H22" s="4">
        <v>1</v>
      </c>
      <c r="I22" s="4">
        <v>1</v>
      </c>
      <c r="J22" s="4">
        <v>1</v>
      </c>
      <c r="K22" s="4" t="s">
        <v>29</v>
      </c>
      <c r="L22" s="4">
        <v>481</v>
      </c>
      <c r="M22" s="4">
        <v>481</v>
      </c>
      <c r="N22" s="4" t="s">
        <v>80</v>
      </c>
      <c r="O22" s="4" t="s">
        <v>72</v>
      </c>
      <c r="P22" s="4" t="s">
        <v>32</v>
      </c>
      <c r="Q22" s="4">
        <v>0</v>
      </c>
      <c r="R22" s="6">
        <v>44513</v>
      </c>
      <c r="S22" s="5">
        <v>44529</v>
      </c>
      <c r="T22" s="4" t="s">
        <v>33</v>
      </c>
      <c r="U22" s="4">
        <v>481</v>
      </c>
      <c r="V22" s="4">
        <v>0</v>
      </c>
      <c r="W22" s="4">
        <v>494</v>
      </c>
      <c r="X22" s="4">
        <v>2298470</v>
      </c>
      <c r="Y22" s="4">
        <v>2111130003</v>
      </c>
    </row>
    <row r="23" s="4" customFormat="1" spans="1:23">
      <c r="A23" s="4">
        <v>16788064339</v>
      </c>
      <c r="B23" s="4" t="s">
        <v>25</v>
      </c>
      <c r="C23" s="4" t="s">
        <v>26</v>
      </c>
      <c r="D23" s="4" t="s">
        <v>51</v>
      </c>
      <c r="E23" s="4" t="s">
        <v>81</v>
      </c>
      <c r="F23" s="5">
        <v>44513</v>
      </c>
      <c r="G23" s="5">
        <v>44514</v>
      </c>
      <c r="H23" s="4">
        <v>2</v>
      </c>
      <c r="I23" s="4">
        <v>1</v>
      </c>
      <c r="J23" s="4">
        <v>2</v>
      </c>
      <c r="K23" s="4" t="s">
        <v>29</v>
      </c>
      <c r="L23" s="4">
        <v>450</v>
      </c>
      <c r="M23" s="4">
        <v>450</v>
      </c>
      <c r="N23" s="4" t="s">
        <v>82</v>
      </c>
      <c r="O23" s="4" t="s">
        <v>72</v>
      </c>
      <c r="P23" s="4" t="s">
        <v>32</v>
      </c>
      <c r="Q23" s="4">
        <v>0</v>
      </c>
      <c r="R23" s="6">
        <v>44513</v>
      </c>
      <c r="S23" s="5">
        <v>44529</v>
      </c>
      <c r="T23" s="4" t="s">
        <v>33</v>
      </c>
      <c r="U23" s="4">
        <v>450</v>
      </c>
      <c r="V23" s="4">
        <v>0</v>
      </c>
      <c r="W2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E36" sqref="E36"/>
    </sheetView>
  </sheetViews>
  <sheetFormatPr defaultColWidth="9" defaultRowHeight="13.5"/>
  <cols>
    <col min="1" max="1" width="1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4">
        <v>16755853623</v>
      </c>
      <c r="B2" s="5">
        <v>44510</v>
      </c>
      <c r="C2" s="5">
        <v>44511</v>
      </c>
      <c r="D2" s="4">
        <v>739.77</v>
      </c>
      <c r="E2" s="4" t="str">
        <f>VLOOKUP(A2,HOP!A:L,12,0)</f>
        <v>739.77</v>
      </c>
      <c r="F2" s="4" t="str">
        <f>VLOOKUP(A2,HOP!A:C,3,0)</f>
        <v>2292707</v>
      </c>
      <c r="G2" s="4">
        <f>D2-E2</f>
        <v>0</v>
      </c>
      <c r="H2" s="4" t="str">
        <f>$H$1&amp;F2</f>
        <v>，2292707</v>
      </c>
      <c r="I2" s="4" t="str">
        <f>VLOOKUP(A2,HOP!A:T,20,0)</f>
        <v>直连</v>
      </c>
    </row>
    <row r="3" s="4" customFormat="1" spans="1:9">
      <c r="A3" s="4">
        <v>16764722452</v>
      </c>
      <c r="B3" s="5">
        <v>44510</v>
      </c>
      <c r="C3" s="5">
        <v>44511</v>
      </c>
      <c r="D3" s="4">
        <v>110</v>
      </c>
      <c r="E3" s="4" t="str">
        <f>VLOOKUP(A3,HOP!A:L,12,0)</f>
        <v>110.00</v>
      </c>
      <c r="F3" s="4" t="str">
        <f>VLOOKUP(A3,HOP!A:C,3,0)</f>
        <v>2294963</v>
      </c>
      <c r="G3" s="4">
        <f t="shared" ref="G3:G21" si="0">D3-E3</f>
        <v>0</v>
      </c>
      <c r="H3" s="4" t="str">
        <f t="shared" ref="H3:H21" si="1">$H$1&amp;F3</f>
        <v>，2294963</v>
      </c>
      <c r="I3" s="4" t="str">
        <f>VLOOKUP(A3,HOP!A:T,20,0)</f>
        <v>直采</v>
      </c>
    </row>
    <row r="4" s="4" customFormat="1" spans="1:9">
      <c r="A4" s="4">
        <v>16767185527</v>
      </c>
      <c r="B4" s="5">
        <v>44510</v>
      </c>
      <c r="C4" s="5">
        <v>44511</v>
      </c>
      <c r="D4" s="4">
        <v>460</v>
      </c>
      <c r="E4" s="4" t="str">
        <f>VLOOKUP(A4,HOP!A:L,12,0)</f>
        <v>460.00</v>
      </c>
      <c r="F4" s="4" t="str">
        <f>VLOOKUP(A4,HOP!A:C,3,0)</f>
        <v>2295568</v>
      </c>
      <c r="G4" s="4">
        <f t="shared" si="0"/>
        <v>0</v>
      </c>
      <c r="H4" s="4" t="str">
        <f t="shared" si="1"/>
        <v>，2295568</v>
      </c>
      <c r="I4" s="4" t="str">
        <f>VLOOKUP(A4,HOP!A:T,20,0)</f>
        <v>直采</v>
      </c>
    </row>
    <row r="5" s="4" customFormat="1" spans="1:9">
      <c r="A5" s="4">
        <v>16768609557</v>
      </c>
      <c r="B5" s="5">
        <v>44511</v>
      </c>
      <c r="C5" s="5">
        <v>44512</v>
      </c>
      <c r="D5" s="4">
        <v>110</v>
      </c>
      <c r="E5" s="4" t="str">
        <f>VLOOKUP(A5,HOP!A:L,12,0)</f>
        <v>110.00</v>
      </c>
      <c r="F5" s="4" t="str">
        <f>VLOOKUP(A5,HOP!A:C,3,0)</f>
        <v>2296046</v>
      </c>
      <c r="G5" s="4">
        <f t="shared" si="0"/>
        <v>0</v>
      </c>
      <c r="H5" s="4" t="str">
        <f t="shared" si="1"/>
        <v>，2296046</v>
      </c>
      <c r="I5" s="4" t="str">
        <f>VLOOKUP(A5,HOP!A:T,20,0)</f>
        <v>直采</v>
      </c>
    </row>
    <row r="6" s="4" customFormat="1" spans="1:9">
      <c r="A6" s="4">
        <v>16769139559</v>
      </c>
      <c r="B6" s="5">
        <v>44511</v>
      </c>
      <c r="C6" s="5">
        <v>44512</v>
      </c>
      <c r="D6" s="4">
        <v>936</v>
      </c>
      <c r="E6" s="4" t="str">
        <f>VLOOKUP(A6,HOP!A:L,12,0)</f>
        <v>936.00</v>
      </c>
      <c r="F6" s="4" t="str">
        <f>VLOOKUP(A6,HOP!A:C,3,0)</f>
        <v>2296200</v>
      </c>
      <c r="G6" s="4">
        <f t="shared" si="0"/>
        <v>0</v>
      </c>
      <c r="H6" s="4" t="str">
        <f t="shared" si="1"/>
        <v>，2296200</v>
      </c>
      <c r="I6" s="4" t="str">
        <f>VLOOKUP(A6,HOP!A:T,20,0)</f>
        <v>直采</v>
      </c>
    </row>
    <row r="7" s="4" customFormat="1" hidden="1" spans="1:9">
      <c r="A7" s="4">
        <v>16769376405</v>
      </c>
      <c r="B7" s="5">
        <v>44511</v>
      </c>
      <c r="C7" s="5">
        <v>44512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16769393368</v>
      </c>
      <c r="B8" s="5">
        <v>44511</v>
      </c>
      <c r="C8" s="5">
        <v>44512</v>
      </c>
      <c r="D8" s="4">
        <v>399.34</v>
      </c>
      <c r="E8" s="4" t="str">
        <f>VLOOKUP(A8,HOP!A:L,12,0)</f>
        <v>399.34</v>
      </c>
      <c r="F8" s="4" t="str">
        <f>VLOOKUP(A8,HOP!A:C,3,0)</f>
        <v>2296293</v>
      </c>
      <c r="G8" s="4">
        <f t="shared" si="0"/>
        <v>0</v>
      </c>
      <c r="H8" s="4" t="str">
        <f t="shared" si="1"/>
        <v>，2296293</v>
      </c>
      <c r="I8" s="4" t="str">
        <f>VLOOKUP(A8,HOP!A:T,20,0)</f>
        <v>直连</v>
      </c>
    </row>
    <row r="9" s="4" customFormat="1" spans="1:9">
      <c r="A9" s="4">
        <v>16770379750</v>
      </c>
      <c r="B9" s="5">
        <v>44511</v>
      </c>
      <c r="C9" s="5">
        <v>44512</v>
      </c>
      <c r="D9" s="4">
        <v>382</v>
      </c>
      <c r="E9" s="4" t="str">
        <f>VLOOKUP(A9,HOP!A:L,12,0)</f>
        <v>382.00</v>
      </c>
      <c r="F9" s="4" t="str">
        <f>VLOOKUP(A9,HOP!A:C,3,0)</f>
        <v>2296634</v>
      </c>
      <c r="G9" s="4">
        <f t="shared" si="0"/>
        <v>0</v>
      </c>
      <c r="H9" s="4" t="str">
        <f t="shared" si="1"/>
        <v>，2296634</v>
      </c>
      <c r="I9" s="4" t="str">
        <f>VLOOKUP(A9,HOP!A:T,20,0)</f>
        <v>直采</v>
      </c>
    </row>
    <row r="10" s="4" customFormat="1" spans="1:9">
      <c r="A10" s="4">
        <v>16774659552</v>
      </c>
      <c r="B10" s="5">
        <v>44511</v>
      </c>
      <c r="C10" s="5">
        <v>44512</v>
      </c>
      <c r="D10" s="4">
        <v>476.55</v>
      </c>
      <c r="E10" s="4" t="str">
        <f>VLOOKUP(A10,HOP!A:L,12,0)</f>
        <v>476.55</v>
      </c>
      <c r="F10" s="4" t="str">
        <f>VLOOKUP(A10,HOP!A:C,3,0)</f>
        <v>2296892</v>
      </c>
      <c r="G10" s="4">
        <f t="shared" si="0"/>
        <v>0</v>
      </c>
      <c r="H10" s="4" t="str">
        <f t="shared" si="1"/>
        <v>，2296892</v>
      </c>
      <c r="I10" s="4" t="str">
        <f>VLOOKUP(A10,HOP!A:T,20,0)</f>
        <v>直连</v>
      </c>
    </row>
    <row r="11" s="4" customFormat="1" spans="1:9">
      <c r="A11" s="4">
        <v>16767524025</v>
      </c>
      <c r="B11" s="5">
        <v>44511</v>
      </c>
      <c r="C11" s="5">
        <v>44513</v>
      </c>
      <c r="D11" s="4">
        <v>1150</v>
      </c>
      <c r="E11" s="4" t="str">
        <f>VLOOKUP(A11,HOP!A:L,12,0)</f>
        <v>1150.00</v>
      </c>
      <c r="F11" s="4" t="str">
        <f>VLOOKUP(A11,HOP!A:C,3,0)</f>
        <v>2295709</v>
      </c>
      <c r="G11" s="4">
        <f t="shared" si="0"/>
        <v>0</v>
      </c>
      <c r="H11" s="4" t="str">
        <f t="shared" si="1"/>
        <v>，2295709</v>
      </c>
      <c r="I11" s="4" t="str">
        <f>VLOOKUP(A11,HOP!A:T,20,0)</f>
        <v>直采</v>
      </c>
    </row>
    <row r="12" s="4" customFormat="1" spans="1:9">
      <c r="A12" s="4">
        <v>16775310414</v>
      </c>
      <c r="B12" s="5">
        <v>44512</v>
      </c>
      <c r="C12" s="5">
        <v>44513</v>
      </c>
      <c r="D12" s="4">
        <v>416</v>
      </c>
      <c r="E12" s="4" t="str">
        <f>VLOOKUP(A12,HOP!A:L,12,0)</f>
        <v>416.00</v>
      </c>
      <c r="F12" s="4" t="str">
        <f>VLOOKUP(A12,HOP!A:C,3,0)</f>
        <v>2297034</v>
      </c>
      <c r="G12" s="4">
        <f t="shared" si="0"/>
        <v>0</v>
      </c>
      <c r="H12" s="4" t="str">
        <f t="shared" si="1"/>
        <v>，2297034</v>
      </c>
      <c r="I12" s="4" t="str">
        <f>VLOOKUP(A12,HOP!A:T,20,0)</f>
        <v>直采</v>
      </c>
    </row>
    <row r="13" s="4" customFormat="1" spans="1:9">
      <c r="A13" s="4">
        <v>16778135910</v>
      </c>
      <c r="B13" s="5">
        <v>44512</v>
      </c>
      <c r="C13" s="5">
        <v>44513</v>
      </c>
      <c r="D13" s="4">
        <v>560</v>
      </c>
      <c r="E13" s="4" t="str">
        <f>VLOOKUP(A13,HOP!A:L,12,0)</f>
        <v>560.00</v>
      </c>
      <c r="F13" s="4" t="str">
        <f>VLOOKUP(A13,HOP!A:C,3,0)</f>
        <v>2297857</v>
      </c>
      <c r="G13" s="4">
        <f t="shared" si="0"/>
        <v>0</v>
      </c>
      <c r="H13" s="4" t="str">
        <f t="shared" si="1"/>
        <v>，2297857</v>
      </c>
      <c r="I13" s="4" t="str">
        <f>VLOOKUP(A13,HOP!A:T,20,0)</f>
        <v>直采</v>
      </c>
    </row>
    <row r="14" s="4" customFormat="1" spans="1:9">
      <c r="A14" s="4">
        <v>16783650487</v>
      </c>
      <c r="B14" s="5">
        <v>44512</v>
      </c>
      <c r="C14" s="5">
        <v>44513</v>
      </c>
      <c r="D14" s="4">
        <v>400</v>
      </c>
      <c r="E14" s="4" t="str">
        <f>VLOOKUP(A14,HOP!A:L,12,0)</f>
        <v>400.00</v>
      </c>
      <c r="F14" s="4" t="str">
        <f>VLOOKUP(A14,HOP!A:C,3,0)</f>
        <v>2298233</v>
      </c>
      <c r="G14" s="4">
        <f t="shared" si="0"/>
        <v>0</v>
      </c>
      <c r="H14" s="4" t="str">
        <f t="shared" si="1"/>
        <v>，2298233</v>
      </c>
      <c r="I14" s="4" t="str">
        <f>VLOOKUP(A14,HOP!A:T,20,0)</f>
        <v>直采</v>
      </c>
    </row>
    <row r="15" s="4" customFormat="1" spans="1:9">
      <c r="A15" s="4">
        <v>16784353913</v>
      </c>
      <c r="B15" s="5">
        <v>44512</v>
      </c>
      <c r="C15" s="5">
        <v>44513</v>
      </c>
      <c r="D15" s="4">
        <v>382</v>
      </c>
      <c r="E15" s="4" t="str">
        <f>VLOOKUP(A15,HOP!A:L,12,0)</f>
        <v>382.00</v>
      </c>
      <c r="F15" s="4" t="str">
        <f>VLOOKUP(A15,HOP!A:C,3,0)</f>
        <v>2298303</v>
      </c>
      <c r="G15" s="4">
        <f t="shared" si="0"/>
        <v>0</v>
      </c>
      <c r="H15" s="4" t="str">
        <f t="shared" si="1"/>
        <v>，2298303</v>
      </c>
      <c r="I15" s="4" t="str">
        <f>VLOOKUP(A15,HOP!A:T,20,0)</f>
        <v>直采</v>
      </c>
    </row>
    <row r="16" s="4" customFormat="1" spans="1:9">
      <c r="A16" s="4">
        <v>16624558207</v>
      </c>
      <c r="B16" s="5">
        <v>44513</v>
      </c>
      <c r="C16" s="5">
        <v>44514</v>
      </c>
      <c r="D16" s="4">
        <v>1077</v>
      </c>
      <c r="E16" s="4" t="str">
        <f>VLOOKUP(A16,HOP!A:L,12,0)</f>
        <v>1077.00</v>
      </c>
      <c r="F16" s="4" t="str">
        <f>VLOOKUP(A16,HOP!A:C,3,0)</f>
        <v>2281468</v>
      </c>
      <c r="G16" s="4">
        <f t="shared" si="0"/>
        <v>0</v>
      </c>
      <c r="H16" s="4" t="str">
        <f t="shared" si="1"/>
        <v>，2281468</v>
      </c>
      <c r="I16" s="4" t="str">
        <f>VLOOKUP(A16,HOP!A:T,20,0)</f>
        <v>直采</v>
      </c>
    </row>
    <row r="17" s="4" customFormat="1" spans="1:9">
      <c r="A17" s="4">
        <v>16755575231</v>
      </c>
      <c r="B17" s="5">
        <v>44511</v>
      </c>
      <c r="C17" s="5">
        <v>44514</v>
      </c>
      <c r="D17" s="4">
        <v>1356</v>
      </c>
      <c r="E17" s="4" t="str">
        <f>VLOOKUP(A17,HOP!A:L,12,0)</f>
        <v>1356.00</v>
      </c>
      <c r="F17" s="4" t="str">
        <f>VLOOKUP(A17,HOP!A:C,3,0)</f>
        <v>2292628</v>
      </c>
      <c r="G17" s="4">
        <f t="shared" si="0"/>
        <v>0</v>
      </c>
      <c r="H17" s="4" t="str">
        <f t="shared" si="1"/>
        <v>，2292628</v>
      </c>
      <c r="I17" s="4" t="str">
        <f>VLOOKUP(A17,HOP!A:T,20,0)</f>
        <v>直采</v>
      </c>
    </row>
    <row r="18" s="4" customFormat="1" spans="1:9">
      <c r="A18" s="4">
        <v>16757502932</v>
      </c>
      <c r="B18" s="5">
        <v>44513</v>
      </c>
      <c r="C18" s="5">
        <v>44514</v>
      </c>
      <c r="D18" s="4">
        <v>860</v>
      </c>
      <c r="E18" s="4" t="str">
        <f>VLOOKUP(A18,HOP!A:L,12,0)</f>
        <v>860.00</v>
      </c>
      <c r="F18" s="4" t="str">
        <f>VLOOKUP(A18,HOP!A:C,3,0)</f>
        <v>2293129</v>
      </c>
      <c r="G18" s="4">
        <f t="shared" si="0"/>
        <v>0</v>
      </c>
      <c r="H18" s="4" t="str">
        <f t="shared" si="1"/>
        <v>，2293129</v>
      </c>
      <c r="I18" s="4" t="str">
        <f>VLOOKUP(A18,HOP!A:T,20,0)</f>
        <v>直采</v>
      </c>
    </row>
    <row r="19" s="4" customFormat="1" hidden="1" spans="1:9">
      <c r="A19" s="4">
        <v>16767619129</v>
      </c>
      <c r="B19" s="5">
        <v>44513</v>
      </c>
      <c r="C19" s="5">
        <v>44514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16785402295</v>
      </c>
      <c r="B20" s="5">
        <v>44513</v>
      </c>
      <c r="C20" s="5">
        <v>44514</v>
      </c>
      <c r="D20" s="4">
        <v>481</v>
      </c>
      <c r="E20" s="4" t="str">
        <f>VLOOKUP(A20,HOP!A:L,12,0)</f>
        <v>481.00</v>
      </c>
      <c r="F20" s="4" t="str">
        <f>VLOOKUP(A20,HOP!A:C,3,0)</f>
        <v>2298470</v>
      </c>
      <c r="G20" s="4">
        <f t="shared" si="0"/>
        <v>0</v>
      </c>
      <c r="H20" s="4" t="str">
        <f t="shared" si="1"/>
        <v>，2298470</v>
      </c>
      <c r="I20" s="4" t="str">
        <f>VLOOKUP(A20,HOP!A:T,20,0)</f>
        <v>直采</v>
      </c>
    </row>
    <row r="21" s="4" customFormat="1" spans="1:9">
      <c r="A21" s="4">
        <v>16788064339</v>
      </c>
      <c r="B21" s="5">
        <v>44513</v>
      </c>
      <c r="C21" s="5">
        <v>44514</v>
      </c>
      <c r="D21" s="4">
        <v>450</v>
      </c>
      <c r="E21" s="4" t="str">
        <f>VLOOKUP(A21,HOP!A:L,12,0)</f>
        <v>450.00</v>
      </c>
      <c r="F21" s="4" t="str">
        <f>VLOOKUP(A21,HOP!A:C,3,0)</f>
        <v>2298970</v>
      </c>
      <c r="G21" s="4">
        <f t="shared" si="0"/>
        <v>0</v>
      </c>
      <c r="H21" s="4" t="str">
        <f t="shared" si="1"/>
        <v>，2298970</v>
      </c>
      <c r="I21" s="4" t="str">
        <f>VLOOKUP(A21,HOP!A:T,20,0)</f>
        <v>直采</v>
      </c>
    </row>
    <row r="23" spans="4:4">
      <c r="D23" s="4">
        <f>SUM(D2:D22)</f>
        <v>10745.66</v>
      </c>
    </row>
    <row r="30" spans="1:5">
      <c r="A30" s="4" t="s">
        <v>84</v>
      </c>
      <c r="D30" s="4">
        <v>9130</v>
      </c>
      <c r="E30" s="4">
        <v>11144.47</v>
      </c>
    </row>
    <row r="31" spans="1:5">
      <c r="A31" s="4" t="s">
        <v>85</v>
      </c>
      <c r="D31" s="4">
        <v>1615.66</v>
      </c>
      <c r="E31" s="4">
        <v>1972.14</v>
      </c>
    </row>
    <row r="32" spans="1:5">
      <c r="A32" s="4" t="s">
        <v>86</v>
      </c>
      <c r="D32" s="4">
        <f>SUBTOTAL(9,D30:D31)</f>
        <v>10745.66</v>
      </c>
      <c r="E32" s="4">
        <f>SUBTOTAL(9,E30:E31)</f>
        <v>13116.61</v>
      </c>
    </row>
    <row r="33" spans="1:1">
      <c r="A33" s="4" t="s">
        <v>87</v>
      </c>
    </row>
  </sheetData>
  <autoFilter ref="A1:W21">
    <filterColumn colId="3">
      <filters>
        <filter val="110"/>
        <filter val="400"/>
        <filter val="450"/>
        <filter val="460"/>
        <filter val="560"/>
        <filter val="860"/>
        <filter val="1150"/>
        <filter val="481"/>
        <filter val="382"/>
        <filter val="399.34"/>
        <filter val="476.55"/>
        <filter val="416"/>
        <filter val="936"/>
        <filter val="1356"/>
        <filter val="1077"/>
        <filter val="739.7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16624558207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</row>
    <row r="3" s="1" customFormat="1" spans="1:20">
      <c r="A3" s="3">
        <v>16755575231</v>
      </c>
      <c r="B3" s="1" t="s">
        <v>121</v>
      </c>
      <c r="C3" s="1" t="s">
        <v>122</v>
      </c>
      <c r="D3" s="1" t="s">
        <v>123</v>
      </c>
      <c r="E3" s="1" t="s">
        <v>74</v>
      </c>
      <c r="F3" s="1" t="s">
        <v>124</v>
      </c>
      <c r="G3" s="1" t="s">
        <v>110</v>
      </c>
      <c r="H3" s="1" t="s">
        <v>111</v>
      </c>
      <c r="I3" s="1" t="s">
        <v>125</v>
      </c>
      <c r="J3" s="1" t="s">
        <v>113</v>
      </c>
      <c r="K3" s="1" t="s">
        <v>125</v>
      </c>
      <c r="L3" s="1" t="s">
        <v>125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126</v>
      </c>
      <c r="R3" s="1" t="s">
        <v>118</v>
      </c>
      <c r="S3" s="1" t="s">
        <v>119</v>
      </c>
      <c r="T3" s="1" t="s">
        <v>120</v>
      </c>
    </row>
    <row r="4" s="1" customFormat="1" spans="1:20">
      <c r="A4" s="3">
        <v>16755853623</v>
      </c>
      <c r="B4" s="1" t="s">
        <v>121</v>
      </c>
      <c r="C4" s="1" t="s">
        <v>127</v>
      </c>
      <c r="D4" s="1" t="s">
        <v>128</v>
      </c>
      <c r="E4" s="1" t="s">
        <v>30</v>
      </c>
      <c r="F4" s="1" t="s">
        <v>129</v>
      </c>
      <c r="G4" s="1" t="s">
        <v>124</v>
      </c>
      <c r="H4" s="1" t="s">
        <v>111</v>
      </c>
      <c r="I4" s="1" t="s">
        <v>130</v>
      </c>
      <c r="J4" s="1" t="s">
        <v>113</v>
      </c>
      <c r="K4" s="1" t="s">
        <v>130</v>
      </c>
      <c r="L4" s="1" t="s">
        <v>130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131</v>
      </c>
      <c r="R4" s="1" t="s">
        <v>118</v>
      </c>
      <c r="S4" s="1" t="s">
        <v>119</v>
      </c>
      <c r="T4" s="1" t="s">
        <v>132</v>
      </c>
    </row>
    <row r="5" s="1" customFormat="1" spans="1:20">
      <c r="A5" s="3">
        <v>16757502932</v>
      </c>
      <c r="B5" s="1" t="s">
        <v>121</v>
      </c>
      <c r="C5" s="1" t="s">
        <v>133</v>
      </c>
      <c r="D5" s="1" t="s">
        <v>134</v>
      </c>
      <c r="E5" s="1" t="s">
        <v>76</v>
      </c>
      <c r="F5" s="1" t="s">
        <v>109</v>
      </c>
      <c r="G5" s="1" t="s">
        <v>110</v>
      </c>
      <c r="H5" s="1" t="s">
        <v>111</v>
      </c>
      <c r="I5" s="1" t="s">
        <v>135</v>
      </c>
      <c r="J5" s="1" t="s">
        <v>113</v>
      </c>
      <c r="K5" s="1" t="s">
        <v>135</v>
      </c>
      <c r="L5" s="1" t="s">
        <v>135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136</v>
      </c>
      <c r="R5" s="1" t="s">
        <v>118</v>
      </c>
      <c r="S5" s="1" t="s">
        <v>119</v>
      </c>
      <c r="T5" s="1" t="s">
        <v>120</v>
      </c>
    </row>
    <row r="6" s="1" customFormat="1" spans="1:20">
      <c r="A6" s="3">
        <v>16764722452</v>
      </c>
      <c r="B6" s="1" t="s">
        <v>137</v>
      </c>
      <c r="C6" s="1" t="s">
        <v>138</v>
      </c>
      <c r="D6" s="1" t="s">
        <v>139</v>
      </c>
      <c r="E6" s="1" t="s">
        <v>36</v>
      </c>
      <c r="F6" s="1" t="s">
        <v>129</v>
      </c>
      <c r="G6" s="1" t="s">
        <v>124</v>
      </c>
      <c r="H6" s="1" t="s">
        <v>111</v>
      </c>
      <c r="I6" s="1" t="s">
        <v>140</v>
      </c>
      <c r="J6" s="1" t="s">
        <v>113</v>
      </c>
      <c r="K6" s="1" t="s">
        <v>140</v>
      </c>
      <c r="L6" s="1" t="s">
        <v>140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141</v>
      </c>
      <c r="R6" s="1" t="s">
        <v>118</v>
      </c>
      <c r="S6" s="1" t="s">
        <v>119</v>
      </c>
      <c r="T6" s="1" t="s">
        <v>120</v>
      </c>
    </row>
    <row r="7" s="1" customFormat="1" spans="1:20">
      <c r="A7" s="3">
        <v>16767185527</v>
      </c>
      <c r="B7" s="1" t="s">
        <v>129</v>
      </c>
      <c r="C7" s="1" t="s">
        <v>142</v>
      </c>
      <c r="D7" s="1" t="s">
        <v>134</v>
      </c>
      <c r="E7" s="1" t="s">
        <v>39</v>
      </c>
      <c r="F7" s="1" t="s">
        <v>129</v>
      </c>
      <c r="G7" s="1" t="s">
        <v>124</v>
      </c>
      <c r="H7" s="1" t="s">
        <v>111</v>
      </c>
      <c r="I7" s="1" t="s">
        <v>143</v>
      </c>
      <c r="J7" s="1" t="s">
        <v>113</v>
      </c>
      <c r="K7" s="1" t="s">
        <v>143</v>
      </c>
      <c r="L7" s="1" t="s">
        <v>143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144</v>
      </c>
      <c r="R7" s="1" t="s">
        <v>118</v>
      </c>
      <c r="S7" s="1" t="s">
        <v>119</v>
      </c>
      <c r="T7" s="1" t="s">
        <v>120</v>
      </c>
    </row>
    <row r="8" s="1" customFormat="1" spans="1:20">
      <c r="A8" s="3">
        <v>16767524025</v>
      </c>
      <c r="B8" s="1" t="s">
        <v>129</v>
      </c>
      <c r="C8" s="1" t="s">
        <v>145</v>
      </c>
      <c r="D8" s="1" t="s">
        <v>146</v>
      </c>
      <c r="E8" s="1" t="s">
        <v>59</v>
      </c>
      <c r="F8" s="1" t="s">
        <v>124</v>
      </c>
      <c r="G8" s="1" t="s">
        <v>109</v>
      </c>
      <c r="H8" s="1" t="s">
        <v>111</v>
      </c>
      <c r="I8" s="1" t="s">
        <v>147</v>
      </c>
      <c r="J8" s="1" t="s">
        <v>113</v>
      </c>
      <c r="K8" s="1" t="s">
        <v>147</v>
      </c>
      <c r="L8" s="1" t="s">
        <v>147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148</v>
      </c>
      <c r="R8" s="1" t="s">
        <v>118</v>
      </c>
      <c r="S8" s="1" t="s">
        <v>119</v>
      </c>
      <c r="T8" s="1" t="s">
        <v>120</v>
      </c>
    </row>
    <row r="9" s="1" customFormat="1" spans="1:20">
      <c r="A9" s="3">
        <v>16768609557</v>
      </c>
      <c r="B9" s="1" t="s">
        <v>129</v>
      </c>
      <c r="C9" s="1" t="s">
        <v>149</v>
      </c>
      <c r="D9" s="1" t="s">
        <v>139</v>
      </c>
      <c r="E9" s="1" t="s">
        <v>36</v>
      </c>
      <c r="F9" s="1" t="s">
        <v>124</v>
      </c>
      <c r="G9" s="1" t="s">
        <v>150</v>
      </c>
      <c r="H9" s="1" t="s">
        <v>111</v>
      </c>
      <c r="I9" s="1" t="s">
        <v>140</v>
      </c>
      <c r="J9" s="1" t="s">
        <v>113</v>
      </c>
      <c r="K9" s="1" t="s">
        <v>140</v>
      </c>
      <c r="L9" s="1" t="s">
        <v>140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151</v>
      </c>
      <c r="R9" s="1" t="s">
        <v>118</v>
      </c>
      <c r="S9" s="1" t="s">
        <v>119</v>
      </c>
      <c r="T9" s="1" t="s">
        <v>120</v>
      </c>
    </row>
    <row r="10" s="1" customFormat="1" spans="1:20">
      <c r="A10" s="3">
        <v>16769139559</v>
      </c>
      <c r="B10" s="1" t="s">
        <v>124</v>
      </c>
      <c r="C10" s="1" t="s">
        <v>152</v>
      </c>
      <c r="D10" s="1" t="s">
        <v>123</v>
      </c>
      <c r="E10" s="1" t="s">
        <v>43</v>
      </c>
      <c r="F10" s="1" t="s">
        <v>124</v>
      </c>
      <c r="G10" s="1" t="s">
        <v>150</v>
      </c>
      <c r="H10" s="1" t="s">
        <v>111</v>
      </c>
      <c r="I10" s="1" t="s">
        <v>153</v>
      </c>
      <c r="J10" s="1" t="s">
        <v>113</v>
      </c>
      <c r="K10" s="1" t="s">
        <v>153</v>
      </c>
      <c r="L10" s="1" t="s">
        <v>153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154</v>
      </c>
      <c r="R10" s="1" t="s">
        <v>118</v>
      </c>
      <c r="S10" s="1" t="s">
        <v>119</v>
      </c>
      <c r="T10" s="1" t="s">
        <v>120</v>
      </c>
    </row>
    <row r="11" s="1" customFormat="1" spans="1:20">
      <c r="A11" s="3">
        <v>16769393368</v>
      </c>
      <c r="B11" s="1" t="s">
        <v>124</v>
      </c>
      <c r="C11" s="1" t="s">
        <v>155</v>
      </c>
      <c r="D11" s="1" t="s">
        <v>156</v>
      </c>
      <c r="E11" s="1" t="s">
        <v>49</v>
      </c>
      <c r="F11" s="1" t="s">
        <v>124</v>
      </c>
      <c r="G11" s="1" t="s">
        <v>150</v>
      </c>
      <c r="H11" s="1" t="s">
        <v>111</v>
      </c>
      <c r="I11" s="1" t="s">
        <v>157</v>
      </c>
      <c r="J11" s="1" t="s">
        <v>113</v>
      </c>
      <c r="K11" s="1" t="s">
        <v>157</v>
      </c>
      <c r="L11" s="1" t="s">
        <v>157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158</v>
      </c>
      <c r="R11" s="1" t="s">
        <v>118</v>
      </c>
      <c r="S11" s="1" t="s">
        <v>119</v>
      </c>
      <c r="T11" s="1" t="s">
        <v>132</v>
      </c>
    </row>
    <row r="12" s="1" customFormat="1" spans="1:20">
      <c r="A12" s="3">
        <v>16770379750</v>
      </c>
      <c r="B12" s="1" t="s">
        <v>124</v>
      </c>
      <c r="C12" s="1" t="s">
        <v>159</v>
      </c>
      <c r="D12" s="1" t="s">
        <v>160</v>
      </c>
      <c r="E12" s="1" t="s">
        <v>53</v>
      </c>
      <c r="F12" s="1" t="s">
        <v>124</v>
      </c>
      <c r="G12" s="1" t="s">
        <v>150</v>
      </c>
      <c r="H12" s="1" t="s">
        <v>111</v>
      </c>
      <c r="I12" s="1" t="s">
        <v>161</v>
      </c>
      <c r="J12" s="1" t="s">
        <v>113</v>
      </c>
      <c r="K12" s="1" t="s">
        <v>161</v>
      </c>
      <c r="L12" s="1" t="s">
        <v>161</v>
      </c>
      <c r="M12" s="1" t="s">
        <v>114</v>
      </c>
      <c r="N12" s="1" t="s">
        <v>114</v>
      </c>
      <c r="O12" s="1" t="s">
        <v>115</v>
      </c>
      <c r="P12" s="1" t="s">
        <v>116</v>
      </c>
      <c r="Q12" s="1" t="s">
        <v>162</v>
      </c>
      <c r="R12" s="1" t="s">
        <v>118</v>
      </c>
      <c r="S12" s="1" t="s">
        <v>119</v>
      </c>
      <c r="T12" s="1" t="s">
        <v>120</v>
      </c>
    </row>
    <row r="13" s="1" customFormat="1" spans="1:20">
      <c r="A13" s="3">
        <v>16774659552</v>
      </c>
      <c r="B13" s="1" t="s">
        <v>124</v>
      </c>
      <c r="C13" s="1" t="s">
        <v>163</v>
      </c>
      <c r="D13" s="1" t="s">
        <v>164</v>
      </c>
      <c r="E13" s="1" t="s">
        <v>56</v>
      </c>
      <c r="F13" s="1" t="s">
        <v>124</v>
      </c>
      <c r="G13" s="1" t="s">
        <v>150</v>
      </c>
      <c r="H13" s="1" t="s">
        <v>111</v>
      </c>
      <c r="I13" s="1" t="s">
        <v>165</v>
      </c>
      <c r="J13" s="1" t="s">
        <v>113</v>
      </c>
      <c r="K13" s="1" t="s">
        <v>165</v>
      </c>
      <c r="L13" s="1" t="s">
        <v>165</v>
      </c>
      <c r="M13" s="1" t="s">
        <v>114</v>
      </c>
      <c r="N13" s="1" t="s">
        <v>114</v>
      </c>
      <c r="O13" s="1" t="s">
        <v>115</v>
      </c>
      <c r="P13" s="1" t="s">
        <v>116</v>
      </c>
      <c r="Q13" s="1" t="s">
        <v>166</v>
      </c>
      <c r="R13" s="1" t="s">
        <v>118</v>
      </c>
      <c r="S13" s="1" t="s">
        <v>119</v>
      </c>
      <c r="T13" s="1" t="s">
        <v>132</v>
      </c>
    </row>
    <row r="14" s="1" customFormat="1" spans="1:20">
      <c r="A14" s="3">
        <v>16775310414</v>
      </c>
      <c r="B14" s="1" t="s">
        <v>124</v>
      </c>
      <c r="C14" s="1" t="s">
        <v>167</v>
      </c>
      <c r="D14" s="1" t="s">
        <v>168</v>
      </c>
      <c r="E14" s="1" t="s">
        <v>64</v>
      </c>
      <c r="F14" s="1" t="s">
        <v>150</v>
      </c>
      <c r="G14" s="1" t="s">
        <v>109</v>
      </c>
      <c r="H14" s="1" t="s">
        <v>111</v>
      </c>
      <c r="I14" s="1" t="s">
        <v>169</v>
      </c>
      <c r="J14" s="1" t="s">
        <v>113</v>
      </c>
      <c r="K14" s="1" t="s">
        <v>169</v>
      </c>
      <c r="L14" s="1" t="s">
        <v>169</v>
      </c>
      <c r="M14" s="1" t="s">
        <v>114</v>
      </c>
      <c r="N14" s="1" t="s">
        <v>114</v>
      </c>
      <c r="O14" s="1" t="s">
        <v>115</v>
      </c>
      <c r="P14" s="1" t="s">
        <v>116</v>
      </c>
      <c r="Q14" s="1" t="s">
        <v>170</v>
      </c>
      <c r="R14" s="1" t="s">
        <v>118</v>
      </c>
      <c r="S14" s="1" t="s">
        <v>119</v>
      </c>
      <c r="T14" s="1" t="s">
        <v>120</v>
      </c>
    </row>
    <row r="15" s="1" customFormat="1" spans="1:20">
      <c r="A15" s="3">
        <v>16778135910</v>
      </c>
      <c r="B15" s="1" t="s">
        <v>150</v>
      </c>
      <c r="C15" s="1" t="s">
        <v>171</v>
      </c>
      <c r="D15" s="1" t="s">
        <v>134</v>
      </c>
      <c r="E15" s="1" t="s">
        <v>65</v>
      </c>
      <c r="F15" s="1" t="s">
        <v>150</v>
      </c>
      <c r="G15" s="1" t="s">
        <v>109</v>
      </c>
      <c r="H15" s="1" t="s">
        <v>111</v>
      </c>
      <c r="I15" s="1" t="s">
        <v>172</v>
      </c>
      <c r="J15" s="1" t="s">
        <v>113</v>
      </c>
      <c r="K15" s="1" t="s">
        <v>172</v>
      </c>
      <c r="L15" s="1" t="s">
        <v>172</v>
      </c>
      <c r="M15" s="1" t="s">
        <v>114</v>
      </c>
      <c r="N15" s="1" t="s">
        <v>114</v>
      </c>
      <c r="O15" s="1" t="s">
        <v>115</v>
      </c>
      <c r="P15" s="1" t="s">
        <v>116</v>
      </c>
      <c r="Q15" s="1" t="s">
        <v>173</v>
      </c>
      <c r="R15" s="1" t="s">
        <v>118</v>
      </c>
      <c r="S15" s="1" t="s">
        <v>119</v>
      </c>
      <c r="T15" s="1" t="s">
        <v>120</v>
      </c>
    </row>
    <row r="16" s="1" customFormat="1" spans="1:20">
      <c r="A16" s="3">
        <v>16783650487</v>
      </c>
      <c r="B16" s="1" t="s">
        <v>150</v>
      </c>
      <c r="C16" s="1" t="s">
        <v>174</v>
      </c>
      <c r="D16" s="1" t="s">
        <v>160</v>
      </c>
      <c r="E16" s="1" t="s">
        <v>67</v>
      </c>
      <c r="F16" s="1" t="s">
        <v>150</v>
      </c>
      <c r="G16" s="1" t="s">
        <v>109</v>
      </c>
      <c r="H16" s="1" t="s">
        <v>111</v>
      </c>
      <c r="I16" s="1" t="s">
        <v>175</v>
      </c>
      <c r="J16" s="1" t="s">
        <v>113</v>
      </c>
      <c r="K16" s="1" t="s">
        <v>175</v>
      </c>
      <c r="L16" s="1" t="s">
        <v>175</v>
      </c>
      <c r="M16" s="1" t="s">
        <v>114</v>
      </c>
      <c r="N16" s="1" t="s">
        <v>114</v>
      </c>
      <c r="O16" s="1" t="s">
        <v>115</v>
      </c>
      <c r="P16" s="1" t="s">
        <v>116</v>
      </c>
      <c r="Q16" s="1" t="s">
        <v>176</v>
      </c>
      <c r="R16" s="1" t="s">
        <v>118</v>
      </c>
      <c r="S16" s="1" t="s">
        <v>119</v>
      </c>
      <c r="T16" s="1" t="s">
        <v>120</v>
      </c>
    </row>
    <row r="17" s="1" customFormat="1" spans="1:20">
      <c r="A17" s="3">
        <v>16784353913</v>
      </c>
      <c r="B17" s="1" t="s">
        <v>150</v>
      </c>
      <c r="C17" s="1" t="s">
        <v>177</v>
      </c>
      <c r="D17" s="1" t="s">
        <v>160</v>
      </c>
      <c r="E17" s="1" t="s">
        <v>68</v>
      </c>
      <c r="F17" s="1" t="s">
        <v>150</v>
      </c>
      <c r="G17" s="1" t="s">
        <v>109</v>
      </c>
      <c r="H17" s="1" t="s">
        <v>111</v>
      </c>
      <c r="I17" s="1" t="s">
        <v>161</v>
      </c>
      <c r="J17" s="1" t="s">
        <v>113</v>
      </c>
      <c r="K17" s="1" t="s">
        <v>161</v>
      </c>
      <c r="L17" s="1" t="s">
        <v>161</v>
      </c>
      <c r="M17" s="1" t="s">
        <v>114</v>
      </c>
      <c r="N17" s="1" t="s">
        <v>114</v>
      </c>
      <c r="O17" s="1" t="s">
        <v>115</v>
      </c>
      <c r="P17" s="1" t="s">
        <v>116</v>
      </c>
      <c r="Q17" s="1" t="s">
        <v>178</v>
      </c>
      <c r="R17" s="1" t="s">
        <v>118</v>
      </c>
      <c r="S17" s="1" t="s">
        <v>119</v>
      </c>
      <c r="T17" s="1" t="s">
        <v>120</v>
      </c>
    </row>
    <row r="18" s="1" customFormat="1" spans="1:20">
      <c r="A18" s="3">
        <v>16785402295</v>
      </c>
      <c r="B18" s="1" t="s">
        <v>109</v>
      </c>
      <c r="C18" s="1" t="s">
        <v>179</v>
      </c>
      <c r="D18" s="1" t="s">
        <v>123</v>
      </c>
      <c r="E18" s="1" t="s">
        <v>80</v>
      </c>
      <c r="F18" s="1" t="s">
        <v>109</v>
      </c>
      <c r="G18" s="1" t="s">
        <v>110</v>
      </c>
      <c r="H18" s="1" t="s">
        <v>111</v>
      </c>
      <c r="I18" s="1" t="s">
        <v>180</v>
      </c>
      <c r="J18" s="1" t="s">
        <v>113</v>
      </c>
      <c r="K18" s="1" t="s">
        <v>180</v>
      </c>
      <c r="L18" s="1" t="s">
        <v>180</v>
      </c>
      <c r="M18" s="1" t="s">
        <v>114</v>
      </c>
      <c r="N18" s="1" t="s">
        <v>114</v>
      </c>
      <c r="O18" s="1" t="s">
        <v>115</v>
      </c>
      <c r="P18" s="1" t="s">
        <v>116</v>
      </c>
      <c r="Q18" s="1" t="s">
        <v>181</v>
      </c>
      <c r="R18" s="1" t="s">
        <v>118</v>
      </c>
      <c r="S18" s="1" t="s">
        <v>119</v>
      </c>
      <c r="T18" s="1" t="s">
        <v>120</v>
      </c>
    </row>
    <row r="19" s="1" customFormat="1" spans="1:20">
      <c r="A19" s="3">
        <v>16788064339</v>
      </c>
      <c r="B19" s="1" t="s">
        <v>109</v>
      </c>
      <c r="C19" s="1" t="s">
        <v>182</v>
      </c>
      <c r="D19" s="1" t="s">
        <v>160</v>
      </c>
      <c r="E19" s="1" t="s">
        <v>82</v>
      </c>
      <c r="F19" s="1" t="s">
        <v>109</v>
      </c>
      <c r="G19" s="1" t="s">
        <v>110</v>
      </c>
      <c r="H19" s="1" t="s">
        <v>111</v>
      </c>
      <c r="I19" s="1" t="s">
        <v>183</v>
      </c>
      <c r="J19" s="1" t="s">
        <v>113</v>
      </c>
      <c r="K19" s="1" t="s">
        <v>183</v>
      </c>
      <c r="L19" s="1" t="s">
        <v>183</v>
      </c>
      <c r="M19" s="1" t="s">
        <v>114</v>
      </c>
      <c r="N19" s="1" t="s">
        <v>114</v>
      </c>
      <c r="O19" s="1" t="s">
        <v>115</v>
      </c>
      <c r="P19" s="1" t="s">
        <v>116</v>
      </c>
      <c r="Q19" s="1" t="s">
        <v>184</v>
      </c>
      <c r="R19" s="1" t="s">
        <v>118</v>
      </c>
      <c r="S19" s="1" t="s">
        <v>119</v>
      </c>
      <c r="T19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2021-11-29T01:27:11Z</dcterms:created>
  <dcterms:modified xsi:type="dcterms:W3CDTF">2021-11-29T02:04:49Z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4B0F622D45094242A0FA1878B005BDD3</vt:lpwstr>
  </property>
  <property fmtid="{D5CDD505-2E9C-101B-9397-08002B2CF9AE}" pid="3" name="KSOProductBuildVer">
    <vt:lpwstr>2052-11.1.0.11045</vt:lpwstr>
  </property>
</Properties>
</file>