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对账!$A$1:$I$12</definedName>
  </definedNames>
  <calcPr calcId="144525"/>
</workbook>
</file>

<file path=xl/sharedStrings.xml><?xml version="1.0" encoding="utf-8"?>
<sst xmlns="http://schemas.openxmlformats.org/spreadsheetml/2006/main" count="736" uniqueCount="254">
  <si>
    <t>去哪儿网酒店预付对账单</t>
  </si>
  <si>
    <t>供应商名称：</t>
  </si>
  <si>
    <t>趣悠游</t>
  </si>
  <si>
    <t>结算周期：</t>
  </si>
  <si>
    <t>2021-11-22至2021-11-28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</si>
  <si>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</si>
  <si>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</si>
  <si>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</si>
  <si>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</si>
  <si>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</si>
  <si>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</si>
  <si>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</si>
  <si>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</si>
  <si>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</si>
  <si>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</si>
  <si>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</si>
  <si>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</si>
  <si>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</si>
  <si>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</si>
  <si>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</si>
  <si>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¥21,424.70</t>
  </si>
  <si>
    <t>¥1,941.70</t>
  </si>
  <si>
    <t>¥38.45</t>
  </si>
  <si>
    <t>¥19,521.45</t>
  </si>
  <si>
    <t>分类信息</t>
  </si>
  <si>
    <t>业务类型</t>
  </si>
  <si>
    <t>酒店预付（点击查看明细）</t>
  </si>
  <si>
    <t>¥19,483.00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</si>
  <si>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</si>
  <si>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</si>
  <si>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</si>
  <si>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</si>
  <si>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</si>
  <si>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</si>
  <si>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</si>
  <si>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</si>
  <si>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</si>
  <si>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</si>
  <si>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</si>
  <si>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</si>
  <si>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</si>
  <si>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</si>
  <si>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</si>
  <si>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</si>
  <si>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</si>
  <si>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</si>
  <si>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</si>
  <si>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</si>
  <si>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</si>
  <si>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</si>
  <si>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</si>
  <si>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</si>
  <si>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</si>
  <si>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</si>
  <si>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</si>
  <si>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</si>
  <si>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</si>
  <si>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</si>
  <si>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</si>
  <si>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</si>
  <si>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</si>
  <si>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</si>
  <si>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</si>
  <si>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</si>
  <si>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</si>
  <si>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</si>
  <si>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</si>
  <si>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</si>
  <si>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</si>
  <si>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</si>
  <si>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</si>
  <si>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702798426532</t>
  </si>
  <si>
    <t>2283997</t>
  </si>
  <si>
    <t>酒店预付</t>
  </si>
  <si>
    <t>否</t>
  </si>
  <si>
    <t>普通</t>
  </si>
  <si>
    <t>238555685</t>
  </si>
  <si>
    <t>明月温泉会馆</t>
  </si>
  <si>
    <t>1626188</t>
  </si>
  <si>
    <t>CHEN/WEI HSUAN</t>
  </si>
  <si>
    <t>2021-10-27</t>
  </si>
  <si>
    <t>2021-11-20</t>
  </si>
  <si>
    <t>2021-11-22</t>
  </si>
  <si>
    <t>¥2,270.00</t>
  </si>
  <si>
    <t>¥208.00</t>
  </si>
  <si>
    <t>¥2,062.00</t>
  </si>
  <si>
    <t>luxury triple room</t>
  </si>
  <si>
    <t>WEBSITE</t>
  </si>
  <si>
    <t>702821786481</t>
  </si>
  <si>
    <t>2304034</t>
  </si>
  <si>
    <t>245698234</t>
  </si>
  <si>
    <t>澳门巴黎人</t>
  </si>
  <si>
    <t>LI/HAIYAO</t>
  </si>
  <si>
    <t>2021-11-19</t>
  </si>
  <si>
    <t>¥1,214.00</t>
  </si>
  <si>
    <t>¥82.00</t>
  </si>
  <si>
    <t>¥1,132.00</t>
  </si>
  <si>
    <t>Deluxe King Room</t>
  </si>
  <si>
    <t>702822352033</t>
  </si>
  <si>
    <t>2305687</t>
  </si>
  <si>
    <t>197313329</t>
  </si>
  <si>
    <t>达拉海角渡假村</t>
  </si>
  <si>
    <t>ZHU/YU</t>
  </si>
  <si>
    <t>2021-11-21</t>
  </si>
  <si>
    <t>¥801.00</t>
  </si>
  <si>
    <t>¥77.00</t>
  </si>
  <si>
    <t>¥724.00</t>
  </si>
  <si>
    <t>Deluxe Room</t>
  </si>
  <si>
    <t>702825365613</t>
  </si>
  <si>
    <t>2308505</t>
  </si>
  <si>
    <t>801943567</t>
  </si>
  <si>
    <t>澳门雅诗阁</t>
  </si>
  <si>
    <t>LIU/YI</t>
  </si>
  <si>
    <t>2021-11-23</t>
  </si>
  <si>
    <t>2021-11-24</t>
  </si>
  <si>
    <t>2021-11-25</t>
  </si>
  <si>
    <t>¥391.00</t>
  </si>
  <si>
    <t>¥40.00</t>
  </si>
  <si>
    <t>¥351.00</t>
  </si>
  <si>
    <t>Deluxe Twin Room</t>
  </si>
  <si>
    <t>702820937203</t>
  </si>
  <si>
    <t>2302397</t>
  </si>
  <si>
    <t>197299784</t>
  </si>
  <si>
    <t>纽约曼哈顿/中央公园万豪居家酒店</t>
  </si>
  <si>
    <t>ZHAO/QIQI</t>
  </si>
  <si>
    <t>2021-11-18</t>
  </si>
  <si>
    <t>¥10,724.70</t>
  </si>
  <si>
    <t>¥976.70</t>
  </si>
  <si>
    <t>¥9,748.00</t>
  </si>
  <si>
    <t>City view King bed Studio</t>
  </si>
  <si>
    <t>702822397636</t>
  </si>
  <si>
    <t>2304786</t>
  </si>
  <si>
    <t>221839049</t>
  </si>
  <si>
    <t>香港朗廷酒店</t>
  </si>
  <si>
    <t>ZHU/ZHIAN</t>
  </si>
  <si>
    <t>2021-11-26</t>
  </si>
  <si>
    <t>¥1,971.00</t>
  </si>
  <si>
    <t>¥183.00</t>
  </si>
  <si>
    <t>¥1,788.00</t>
  </si>
  <si>
    <t>Superior Courtyard View Twin Room</t>
  </si>
  <si>
    <t>702827080462</t>
  </si>
  <si>
    <t>2312623</t>
  </si>
  <si>
    <t>221866922</t>
  </si>
  <si>
    <t>康境酒店</t>
  </si>
  <si>
    <t>TSANG/WINGCHUNG</t>
  </si>
  <si>
    <t>¥231.00</t>
  </si>
  <si>
    <t>¥22.00</t>
  </si>
  <si>
    <t>¥209.00</t>
  </si>
  <si>
    <t>Standard Twin Room</t>
  </si>
  <si>
    <t>702820179809</t>
  </si>
  <si>
    <t>2302567</t>
  </si>
  <si>
    <t>236054981</t>
  </si>
  <si>
    <t>台中贺缇酒店</t>
  </si>
  <si>
    <t>shucheng/chang|chang/shucheng</t>
  </si>
  <si>
    <t>2021-11-27</t>
  </si>
  <si>
    <t>¥1,122.00</t>
  </si>
  <si>
    <t>¥104.00</t>
  </si>
  <si>
    <t>¥1,018.00</t>
  </si>
  <si>
    <t>702828334751</t>
  </si>
  <si>
    <t>2313100</t>
  </si>
  <si>
    <t>239085542</t>
  </si>
  <si>
    <t>沙迦喜来登福朋酒店</t>
  </si>
  <si>
    <t>YANG/GUANGHUI</t>
  </si>
  <si>
    <t>¥378.00</t>
  </si>
  <si>
    <t>¥36.00</t>
  </si>
  <si>
    <t>¥342.00</t>
  </si>
  <si>
    <t>classic room</t>
  </si>
  <si>
    <t>702820282200</t>
  </si>
  <si>
    <t>2303373</t>
  </si>
  <si>
    <t>197334905</t>
  </si>
  <si>
    <t>罗马时代酒店</t>
  </si>
  <si>
    <t>YE/JIATONG|FU/LITAN</t>
  </si>
  <si>
    <t>2021-11-28</t>
  </si>
  <si>
    <t>¥2,322.00</t>
  </si>
  <si>
    <t>¥213.00</t>
  </si>
  <si>
    <t>¥2,109.00</t>
  </si>
  <si>
    <t>classic double room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</si>
  <si>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</si>
  <si>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</si>
  <si>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</si>
  <si>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</si>
  <si>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</si>
  <si>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</si>
  <si>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</si>
  <si>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</si>
  <si>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</si>
  <si>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csg_manual_202111121034027582383</t>
  </si>
  <si>
    <t>702742988780</t>
  </si>
  <si>
    <t>1615646</t>
  </si>
  <si>
    <t>2021-11-12</t>
  </si>
  <si>
    <t>赔付-房费追回</t>
  </si>
  <si>
    <t>--</t>
  </si>
  <si>
    <t>查看订单酒店多扣6.01美元杂费，我处已进行赔付。现已结算2686人民币，追赔38.45人民币，故应补回代理38.45人民币</t>
  </si>
  <si>
    <t>返现日期</t>
  </si>
  <si>
    <t>，</t>
  </si>
  <si>
    <r>
      <t xml:space="preserve"> </t>
    </r>
    <r>
      <rPr>
        <sz val="10"/>
        <rFont val="宋体"/>
        <charset val="134"/>
      </rPr>
      <t>本期收回</t>
    </r>
    <r>
      <rPr>
        <sz val="10"/>
        <rFont val="Arial"/>
        <charset val="134"/>
      </rPr>
      <t>38.45</t>
    </r>
    <r>
      <rPr>
        <sz val="10"/>
        <rFont val="宋体"/>
        <charset val="134"/>
      </rPr>
      <t>元</t>
    </r>
  </si>
  <si>
    <t>A211130104523481</t>
  </si>
  <si>
    <t>A211130104541481</t>
  </si>
  <si>
    <r>
      <t>总计：</t>
    </r>
    <r>
      <rPr>
        <sz val="10"/>
        <rFont val="Arial"/>
        <charset val="134"/>
      </rPr>
      <t>19521.45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</si>
  <si>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</si>
  <si>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</si>
  <si>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</si>
  <si>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</si>
  <si>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</si>
  <si>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</si>
  <si>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</si>
  <si>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</si>
  <si>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</si>
  <si>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</si>
  <si>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</si>
  <si>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</si>
  <si>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</si>
  <si>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</si>
  <si>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</si>
  <si>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</si>
  <si>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YANG GUANGHUI</t>
  </si>
  <si>
    <t>退房日周结</t>
  </si>
  <si>
    <t>342.00</t>
  </si>
  <si>
    <t>RMB</t>
  </si>
  <si>
    <t>0</t>
  </si>
  <si>
    <t>0.00</t>
  </si>
  <si>
    <t>趣悠游国际直连</t>
  </si>
  <si>
    <t>2021-11-26 03:44:31</t>
  </si>
  <si>
    <t>广州汇登信息科技有限公司</t>
  </si>
  <si>
    <t>直连</t>
  </si>
  <si>
    <t>TSANG WINGCHUNG</t>
  </si>
  <si>
    <t>209.00</t>
  </si>
  <si>
    <t>2021-11-25 19:08:06</t>
  </si>
  <si>
    <t>LIU YI</t>
  </si>
  <si>
    <t>351.00</t>
  </si>
  <si>
    <t>2021-11-23 10:28:06</t>
  </si>
  <si>
    <t>达拉海角度假酒店</t>
  </si>
  <si>
    <t>ZHU YU</t>
  </si>
  <si>
    <t>724.00</t>
  </si>
  <si>
    <t>2021-11-21 09:34:44</t>
  </si>
  <si>
    <t>直采</t>
  </si>
  <si>
    <t>ZHU ZHIAN</t>
  </si>
  <si>
    <t>1788.00</t>
  </si>
  <si>
    <t>2021-11-20 09:28:32</t>
  </si>
  <si>
    <t>LI HAIYAO</t>
  </si>
  <si>
    <t>1132.00</t>
  </si>
  <si>
    <t>2021-11-19 16:46:51</t>
  </si>
  <si>
    <t>YE JIATONG,FU LITAN</t>
  </si>
  <si>
    <t>2109.00</t>
  </si>
  <si>
    <t>2021-11-18 23:31:25</t>
  </si>
  <si>
    <t>shucheng chang,chang shucheng</t>
  </si>
  <si>
    <t>1018.00</t>
  </si>
  <si>
    <t>2021-11-18 12:41:25</t>
  </si>
  <si>
    <t>ZHAO QIQI</t>
  </si>
  <si>
    <t>9748.02</t>
  </si>
  <si>
    <t>2021-11-18 09:19:22</t>
  </si>
  <si>
    <t>CHEN WEI HSUAN</t>
  </si>
  <si>
    <t>2062.00</t>
  </si>
  <si>
    <t>2021-10-27 14:21:02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</si>
</sst>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11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18" borderId="13" applyNumberFormat="0" applyFon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31" fillId="24" borderId="16" applyNumberFormat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32" fillId="24" borderId="11" applyNumberFormat="0" applyAlignment="0" applyProtection="0">
      <alignment vertical="center"/>
    </xf>
    <xf numFmtId="0" fontId="33" fillId="28" borderId="17" applyNumberForma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10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9" t="s">
        <v>19</v>
      </c>
      <c r="K5" s="9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10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9" t="s">
        <v>19</v>
      </c>
      <c r="K8" s="9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/>
      <c r="C12" s="19"/>
      <c r="F12" s="40"/>
      <c r="I12" s="40"/>
    </row>
    <row r="13" ht="15" customHeight="1" spans="1:9">
      <c r="A13" s="38" t="s">
        <v>32</v>
      </c>
      <c r="B13" s="39" t="s">
        <v>33</v>
      </c>
      <c r="C13" s="19"/>
      <c r="F13" s="40"/>
      <c r="I13" s="40"/>
    </row>
    <row r="14" ht="15" customHeight="1" spans="1:9">
      <c r="A14" s="38" t="s">
        <v>34</v>
      </c>
      <c r="B14" s="39" t="s">
        <v>35</v>
      </c>
      <c r="C14" s="19"/>
      <c r="F14" s="40"/>
      <c r="G14" s="19"/>
      <c r="H14" s="19"/>
      <c r="I14" s="40"/>
    </row>
    <row r="15" ht="15" customHeight="1" spans="1:9">
      <c r="A15" s="38" t="s">
        <v>36</v>
      </c>
      <c r="B15" s="39" t="s">
        <v>37</v>
      </c>
      <c r="C15" s="19"/>
      <c r="F15" s="40"/>
      <c r="I15" s="40"/>
    </row>
    <row r="16" ht="15" customHeight="1" spans="1:9">
      <c r="A16" s="38" t="s">
        <v>38</v>
      </c>
      <c r="B16" s="39" t="s">
        <v>39</v>
      </c>
      <c r="C16" s="19"/>
      <c r="F16" s="40"/>
      <c r="I16" s="40"/>
    </row>
    <row r="17" ht="15" customHeight="1" spans="1:6">
      <c r="A17" s="38" t="s">
        <v>40</v>
      </c>
      <c r="B17" s="39" t="s">
        <v>41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2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1" t="s">
        <v>62</v>
      </c>
      <c r="Y1" s="11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 t="s">
        <v>72</v>
      </c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2</v>
      </c>
      <c r="N2" s="7" t="s">
        <v>80</v>
      </c>
      <c r="O2" s="7" t="s">
        <v>81</v>
      </c>
      <c r="P2" s="7" t="s">
        <v>82</v>
      </c>
      <c r="Q2" s="7"/>
      <c r="R2" s="12" t="s">
        <v>83</v>
      </c>
      <c r="S2" s="14" t="s">
        <v>19</v>
      </c>
      <c r="T2" s="7"/>
      <c r="U2" s="12" t="s">
        <v>19</v>
      </c>
      <c r="V2" s="12" t="s">
        <v>83</v>
      </c>
      <c r="W2" s="14" t="s">
        <v>84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74</v>
      </c>
      <c r="AH2" t="s">
        <v>19</v>
      </c>
    </row>
    <row r="3" ht="14.25" customHeight="1" spans="1:34">
      <c r="A3" s="6" t="s">
        <v>88</v>
      </c>
      <c r="B3" s="6" t="s">
        <v>89</v>
      </c>
      <c r="C3" s="6" t="s">
        <v>73</v>
      </c>
      <c r="D3" s="6" t="s">
        <v>74</v>
      </c>
      <c r="E3" s="6" t="s">
        <v>75</v>
      </c>
      <c r="F3" s="6" t="s">
        <v>74</v>
      </c>
      <c r="G3" s="6" t="s">
        <v>90</v>
      </c>
      <c r="H3" s="7" t="s">
        <v>91</v>
      </c>
      <c r="I3" s="7" t="s">
        <v>78</v>
      </c>
      <c r="J3" s="7" t="s">
        <v>2</v>
      </c>
      <c r="K3" s="7" t="s">
        <v>92</v>
      </c>
      <c r="L3" s="7">
        <v>1</v>
      </c>
      <c r="M3" s="7">
        <v>2</v>
      </c>
      <c r="N3" s="7" t="s">
        <v>93</v>
      </c>
      <c r="O3" s="7" t="s">
        <v>81</v>
      </c>
      <c r="P3" s="7" t="s">
        <v>82</v>
      </c>
      <c r="Q3" s="7"/>
      <c r="R3" s="12" t="s">
        <v>94</v>
      </c>
      <c r="S3" s="14" t="s">
        <v>19</v>
      </c>
      <c r="T3" s="7"/>
      <c r="U3" s="12" t="s">
        <v>19</v>
      </c>
      <c r="V3" s="12" t="s">
        <v>94</v>
      </c>
      <c r="W3" s="14" t="s">
        <v>95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87</v>
      </c>
      <c r="AG3" t="s">
        <v>74</v>
      </c>
      <c r="AH3" t="s">
        <v>19</v>
      </c>
    </row>
    <row r="4" ht="14.25" customHeight="1" spans="1:34">
      <c r="A4" s="6" t="s">
        <v>98</v>
      </c>
      <c r="B4" s="6" t="s">
        <v>99</v>
      </c>
      <c r="C4" s="6" t="s">
        <v>73</v>
      </c>
      <c r="D4" s="6" t="s">
        <v>74</v>
      </c>
      <c r="E4" s="6" t="s">
        <v>75</v>
      </c>
      <c r="F4" s="6" t="s">
        <v>74</v>
      </c>
      <c r="G4" s="6" t="s">
        <v>100</v>
      </c>
      <c r="H4" s="7" t="s">
        <v>101</v>
      </c>
      <c r="I4" s="7" t="s">
        <v>78</v>
      </c>
      <c r="J4" s="7" t="s">
        <v>2</v>
      </c>
      <c r="K4" s="7" t="s">
        <v>102</v>
      </c>
      <c r="L4" s="7">
        <v>1</v>
      </c>
      <c r="M4" s="7">
        <v>1</v>
      </c>
      <c r="N4" s="7" t="s">
        <v>81</v>
      </c>
      <c r="O4" s="7" t="s">
        <v>103</v>
      </c>
      <c r="P4" s="7" t="s">
        <v>82</v>
      </c>
      <c r="Q4" s="7"/>
      <c r="R4" s="12" t="s">
        <v>104</v>
      </c>
      <c r="S4" s="14" t="s">
        <v>19</v>
      </c>
      <c r="T4" s="7"/>
      <c r="U4" s="12" t="s">
        <v>19</v>
      </c>
      <c r="V4" s="12" t="s">
        <v>104</v>
      </c>
      <c r="W4" s="14" t="s">
        <v>105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106</v>
      </c>
      <c r="AD4" t="s">
        <v>6</v>
      </c>
      <c r="AE4" t="s">
        <v>107</v>
      </c>
      <c r="AF4" t="s">
        <v>87</v>
      </c>
      <c r="AG4" t="s">
        <v>74</v>
      </c>
      <c r="AH4" t="s">
        <v>19</v>
      </c>
    </row>
    <row r="5" ht="14.25" customHeight="1" spans="1:34">
      <c r="A5" s="6" t="s">
        <v>108</v>
      </c>
      <c r="B5" s="6" t="s">
        <v>109</v>
      </c>
      <c r="C5" s="6" t="s">
        <v>73</v>
      </c>
      <c r="D5" s="6" t="s">
        <v>74</v>
      </c>
      <c r="E5" s="6" t="s">
        <v>75</v>
      </c>
      <c r="F5" s="6" t="s">
        <v>74</v>
      </c>
      <c r="G5" s="6" t="s">
        <v>110</v>
      </c>
      <c r="H5" s="7" t="s">
        <v>111</v>
      </c>
      <c r="I5" s="7" t="s">
        <v>78</v>
      </c>
      <c r="J5" s="7" t="s">
        <v>2</v>
      </c>
      <c r="K5" s="7" t="s">
        <v>112</v>
      </c>
      <c r="L5" s="7">
        <v>1</v>
      </c>
      <c r="M5" s="7">
        <v>1</v>
      </c>
      <c r="N5" s="7" t="s">
        <v>113</v>
      </c>
      <c r="O5" s="7" t="s">
        <v>114</v>
      </c>
      <c r="P5" s="7" t="s">
        <v>115</v>
      </c>
      <c r="Q5" s="7"/>
      <c r="R5" s="12" t="s">
        <v>116</v>
      </c>
      <c r="S5" s="14" t="s">
        <v>19</v>
      </c>
      <c r="T5" s="7"/>
      <c r="U5" s="12" t="s">
        <v>19</v>
      </c>
      <c r="V5" s="12" t="s">
        <v>116</v>
      </c>
      <c r="W5" s="14" t="s">
        <v>117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118</v>
      </c>
      <c r="AD5" t="s">
        <v>6</v>
      </c>
      <c r="AE5" t="s">
        <v>119</v>
      </c>
      <c r="AF5" t="s">
        <v>87</v>
      </c>
      <c r="AG5" t="s">
        <v>74</v>
      </c>
      <c r="AH5" t="s">
        <v>19</v>
      </c>
    </row>
    <row r="6" ht="14.25" customHeight="1" spans="1:34">
      <c r="A6" s="6" t="s">
        <v>120</v>
      </c>
      <c r="B6" s="6" t="s">
        <v>121</v>
      </c>
      <c r="C6" s="6" t="s">
        <v>73</v>
      </c>
      <c r="D6" s="6" t="s">
        <v>74</v>
      </c>
      <c r="E6" s="6" t="s">
        <v>75</v>
      </c>
      <c r="F6" s="6" t="s">
        <v>74</v>
      </c>
      <c r="G6" s="6" t="s">
        <v>122</v>
      </c>
      <c r="H6" s="7" t="s">
        <v>123</v>
      </c>
      <c r="I6" s="7" t="s">
        <v>78</v>
      </c>
      <c r="J6" s="7" t="s">
        <v>2</v>
      </c>
      <c r="K6" s="7" t="s">
        <v>124</v>
      </c>
      <c r="L6" s="7">
        <v>1</v>
      </c>
      <c r="M6" s="7">
        <v>6</v>
      </c>
      <c r="N6" s="7" t="s">
        <v>125</v>
      </c>
      <c r="O6" s="7" t="s">
        <v>93</v>
      </c>
      <c r="P6" s="7" t="s">
        <v>115</v>
      </c>
      <c r="Q6" s="7"/>
      <c r="R6" s="12" t="s">
        <v>126</v>
      </c>
      <c r="S6" s="14" t="s">
        <v>19</v>
      </c>
      <c r="T6" s="7"/>
      <c r="U6" s="12" t="s">
        <v>19</v>
      </c>
      <c r="V6" s="12" t="s">
        <v>126</v>
      </c>
      <c r="W6" s="14" t="s">
        <v>127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128</v>
      </c>
      <c r="AD6" t="s">
        <v>6</v>
      </c>
      <c r="AE6" t="s">
        <v>129</v>
      </c>
      <c r="AF6" t="s">
        <v>87</v>
      </c>
      <c r="AG6" t="s">
        <v>74</v>
      </c>
      <c r="AH6" t="s">
        <v>19</v>
      </c>
    </row>
    <row r="7" ht="14.25" customHeight="1" spans="1:34">
      <c r="A7" s="6" t="s">
        <v>130</v>
      </c>
      <c r="B7" s="6" t="s">
        <v>131</v>
      </c>
      <c r="C7" s="6" t="s">
        <v>73</v>
      </c>
      <c r="D7" s="6" t="s">
        <v>74</v>
      </c>
      <c r="E7" s="6" t="s">
        <v>75</v>
      </c>
      <c r="F7" s="6" t="s">
        <v>74</v>
      </c>
      <c r="G7" s="6" t="s">
        <v>132</v>
      </c>
      <c r="H7" s="7" t="s">
        <v>133</v>
      </c>
      <c r="I7" s="7" t="s">
        <v>78</v>
      </c>
      <c r="J7" s="7" t="s">
        <v>2</v>
      </c>
      <c r="K7" s="7" t="s">
        <v>134</v>
      </c>
      <c r="L7" s="7">
        <v>1</v>
      </c>
      <c r="M7" s="7">
        <v>3</v>
      </c>
      <c r="N7" s="7" t="s">
        <v>81</v>
      </c>
      <c r="O7" s="7" t="s">
        <v>113</v>
      </c>
      <c r="P7" s="7" t="s">
        <v>135</v>
      </c>
      <c r="Q7" s="7"/>
      <c r="R7" s="12" t="s">
        <v>136</v>
      </c>
      <c r="S7" s="14" t="s">
        <v>19</v>
      </c>
      <c r="T7" s="7"/>
      <c r="U7" s="12" t="s">
        <v>19</v>
      </c>
      <c r="V7" s="12" t="s">
        <v>136</v>
      </c>
      <c r="W7" s="14" t="s">
        <v>137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138</v>
      </c>
      <c r="AD7" t="s">
        <v>6</v>
      </c>
      <c r="AE7" t="s">
        <v>139</v>
      </c>
      <c r="AF7" t="s">
        <v>87</v>
      </c>
      <c r="AG7" t="s">
        <v>74</v>
      </c>
      <c r="AH7" t="s">
        <v>19</v>
      </c>
    </row>
    <row r="8" ht="14.25" customHeight="1" spans="1:34">
      <c r="A8" s="6" t="s">
        <v>140</v>
      </c>
      <c r="B8" s="6" t="s">
        <v>141</v>
      </c>
      <c r="C8" s="6" t="s">
        <v>73</v>
      </c>
      <c r="D8" s="6" t="s">
        <v>74</v>
      </c>
      <c r="E8" s="6" t="s">
        <v>75</v>
      </c>
      <c r="F8" s="6" t="s">
        <v>74</v>
      </c>
      <c r="G8" s="6" t="s">
        <v>142</v>
      </c>
      <c r="H8" s="7" t="s">
        <v>143</v>
      </c>
      <c r="I8" s="7" t="s">
        <v>78</v>
      </c>
      <c r="J8" s="7" t="s">
        <v>2</v>
      </c>
      <c r="K8" s="7" t="s">
        <v>144</v>
      </c>
      <c r="L8" s="7">
        <v>1</v>
      </c>
      <c r="M8" s="7">
        <v>1</v>
      </c>
      <c r="N8" s="7" t="s">
        <v>115</v>
      </c>
      <c r="O8" s="7" t="s">
        <v>115</v>
      </c>
      <c r="P8" s="7" t="s">
        <v>135</v>
      </c>
      <c r="Q8" s="7"/>
      <c r="R8" s="12" t="s">
        <v>145</v>
      </c>
      <c r="S8" s="14" t="s">
        <v>19</v>
      </c>
      <c r="T8" s="7"/>
      <c r="U8" s="12" t="s">
        <v>19</v>
      </c>
      <c r="V8" s="12" t="s">
        <v>145</v>
      </c>
      <c r="W8" s="14" t="s">
        <v>146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147</v>
      </c>
      <c r="AD8" t="s">
        <v>6</v>
      </c>
      <c r="AE8" t="s">
        <v>148</v>
      </c>
      <c r="AF8" t="s">
        <v>87</v>
      </c>
      <c r="AG8" t="s">
        <v>74</v>
      </c>
      <c r="AH8" t="s">
        <v>19</v>
      </c>
    </row>
    <row r="9" ht="14.25" customHeight="1" spans="1:34">
      <c r="A9" s="6" t="s">
        <v>149</v>
      </c>
      <c r="B9" s="6" t="s">
        <v>150</v>
      </c>
      <c r="C9" s="6" t="s">
        <v>73</v>
      </c>
      <c r="D9" s="6" t="s">
        <v>74</v>
      </c>
      <c r="E9" s="6" t="s">
        <v>75</v>
      </c>
      <c r="F9" s="6" t="s">
        <v>74</v>
      </c>
      <c r="G9" s="6" t="s">
        <v>151</v>
      </c>
      <c r="H9" s="7" t="s">
        <v>152</v>
      </c>
      <c r="I9" s="7" t="s">
        <v>78</v>
      </c>
      <c r="J9" s="7" t="s">
        <v>2</v>
      </c>
      <c r="K9" s="7" t="s">
        <v>153</v>
      </c>
      <c r="L9" s="7">
        <v>2</v>
      </c>
      <c r="M9" s="7">
        <v>1</v>
      </c>
      <c r="N9" s="7" t="s">
        <v>125</v>
      </c>
      <c r="O9" s="7" t="s">
        <v>135</v>
      </c>
      <c r="P9" s="7" t="s">
        <v>154</v>
      </c>
      <c r="Q9" s="7"/>
      <c r="R9" s="12" t="s">
        <v>155</v>
      </c>
      <c r="S9" s="14" t="s">
        <v>19</v>
      </c>
      <c r="T9" s="7"/>
      <c r="U9" s="12" t="s">
        <v>19</v>
      </c>
      <c r="V9" s="12" t="s">
        <v>155</v>
      </c>
      <c r="W9" s="14" t="s">
        <v>156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157</v>
      </c>
      <c r="AD9" t="s">
        <v>6</v>
      </c>
      <c r="AE9" t="s">
        <v>148</v>
      </c>
      <c r="AF9" t="s">
        <v>87</v>
      </c>
      <c r="AG9" t="s">
        <v>74</v>
      </c>
      <c r="AH9" t="s">
        <v>19</v>
      </c>
    </row>
    <row r="10" ht="14.25" customHeight="1" spans="1:34">
      <c r="A10" s="6" t="s">
        <v>158</v>
      </c>
      <c r="B10" s="6" t="s">
        <v>159</v>
      </c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160</v>
      </c>
      <c r="H10" s="7" t="s">
        <v>161</v>
      </c>
      <c r="I10" s="7" t="s">
        <v>78</v>
      </c>
      <c r="J10" s="7" t="s">
        <v>2</v>
      </c>
      <c r="K10" s="7" t="s">
        <v>162</v>
      </c>
      <c r="L10" s="7">
        <v>1</v>
      </c>
      <c r="M10" s="7">
        <v>1</v>
      </c>
      <c r="N10" s="7" t="s">
        <v>135</v>
      </c>
      <c r="O10" s="7" t="s">
        <v>135</v>
      </c>
      <c r="P10" s="7" t="s">
        <v>154</v>
      </c>
      <c r="Q10" s="7"/>
      <c r="R10" s="12" t="s">
        <v>163</v>
      </c>
      <c r="S10" s="14" t="s">
        <v>19</v>
      </c>
      <c r="T10" s="7"/>
      <c r="U10" s="12" t="s">
        <v>19</v>
      </c>
      <c r="V10" s="12" t="s">
        <v>163</v>
      </c>
      <c r="W10" s="14" t="s">
        <v>164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165</v>
      </c>
      <c r="AD10" t="s">
        <v>6</v>
      </c>
      <c r="AE10" t="s">
        <v>166</v>
      </c>
      <c r="AF10" t="s">
        <v>87</v>
      </c>
      <c r="AG10" t="s">
        <v>74</v>
      </c>
      <c r="AH10" t="s">
        <v>19</v>
      </c>
    </row>
    <row r="11" ht="14.25" customHeight="1" spans="1:34">
      <c r="A11" s="6" t="s">
        <v>167</v>
      </c>
      <c r="B11" s="6" t="s">
        <v>168</v>
      </c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169</v>
      </c>
      <c r="H11" s="7" t="s">
        <v>170</v>
      </c>
      <c r="I11" s="7" t="s">
        <v>78</v>
      </c>
      <c r="J11" s="7" t="s">
        <v>2</v>
      </c>
      <c r="K11" s="7" t="s">
        <v>171</v>
      </c>
      <c r="L11" s="7">
        <v>1</v>
      </c>
      <c r="M11" s="7">
        <v>3</v>
      </c>
      <c r="N11" s="7" t="s">
        <v>125</v>
      </c>
      <c r="O11" s="7" t="s">
        <v>115</v>
      </c>
      <c r="P11" s="7" t="s">
        <v>172</v>
      </c>
      <c r="Q11" s="7"/>
      <c r="R11" s="12" t="s">
        <v>173</v>
      </c>
      <c r="S11" s="14" t="s">
        <v>19</v>
      </c>
      <c r="T11" s="7"/>
      <c r="U11" s="12" t="s">
        <v>19</v>
      </c>
      <c r="V11" s="12" t="s">
        <v>173</v>
      </c>
      <c r="W11" s="14" t="s">
        <v>174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175</v>
      </c>
      <c r="AD11" t="s">
        <v>6</v>
      </c>
      <c r="AE11" t="s">
        <v>176</v>
      </c>
      <c r="AF11" t="s">
        <v>87</v>
      </c>
      <c r="AG11" t="s">
        <v>74</v>
      </c>
      <c r="AH11" t="s">
        <v>19</v>
      </c>
    </row>
    <row r="12" customHeight="1" spans="1:32">
      <c r="A12" s="10" t="s">
        <v>177</v>
      </c>
      <c r="B12" s="10"/>
      <c r="C12" s="10" t="s">
        <v>178</v>
      </c>
      <c r="D12" s="10"/>
      <c r="E12" s="10"/>
      <c r="F12" s="10"/>
      <c r="G12" s="10" t="s">
        <v>178</v>
      </c>
      <c r="H12" s="10" t="s">
        <v>178</v>
      </c>
      <c r="I12" s="10" t="s">
        <v>178</v>
      </c>
      <c r="J12" s="10" t="s">
        <v>178</v>
      </c>
      <c r="K12" s="10" t="s">
        <v>178</v>
      </c>
      <c r="L12" s="10" t="s">
        <v>178</v>
      </c>
      <c r="M12" s="10" t="s">
        <v>178</v>
      </c>
      <c r="N12" s="10" t="s">
        <v>178</v>
      </c>
      <c r="O12" s="10" t="s">
        <v>178</v>
      </c>
      <c r="P12" s="10" t="s">
        <v>178</v>
      </c>
      <c r="Q12" s="10"/>
      <c r="R12" s="13" t="s">
        <v>20</v>
      </c>
      <c r="S12" s="13" t="s">
        <v>19</v>
      </c>
      <c r="T12" s="10" t="s">
        <v>178</v>
      </c>
      <c r="U12" s="13"/>
      <c r="V12" s="13" t="s">
        <v>20</v>
      </c>
      <c r="W12" s="13" t="s">
        <v>21</v>
      </c>
      <c r="X12" s="13"/>
      <c r="Y12" s="13"/>
      <c r="Z12" s="13"/>
      <c r="AA12" s="10"/>
      <c r="AB12" s="13"/>
      <c r="AC12" s="10"/>
      <c r="AD12" s="10" t="s">
        <v>178</v>
      </c>
      <c r="AE12" s="10"/>
      <c r="AF12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179</v>
      </c>
      <c r="B1" s="4" t="s">
        <v>180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181</v>
      </c>
      <c r="H1" s="4" t="s">
        <v>182</v>
      </c>
      <c r="I1" s="4" t="s">
        <v>13</v>
      </c>
      <c r="J1" s="4" t="s">
        <v>17</v>
      </c>
      <c r="K1" s="4" t="s">
        <v>18</v>
      </c>
      <c r="L1" s="11" t="s">
        <v>183</v>
      </c>
      <c r="M1" s="4" t="s">
        <v>184</v>
      </c>
      <c r="N1" s="4" t="s">
        <v>185</v>
      </c>
    </row>
    <row r="2" ht="14.25" customHeight="1" spans="1:256">
      <c r="A2" s="6" t="s">
        <v>186</v>
      </c>
      <c r="B2" s="7" t="s">
        <v>187</v>
      </c>
      <c r="C2" s="7" t="s">
        <v>188</v>
      </c>
      <c r="D2" s="7" t="s">
        <v>2</v>
      </c>
      <c r="E2" s="7" t="s">
        <v>75</v>
      </c>
      <c r="F2" s="7" t="s">
        <v>74</v>
      </c>
      <c r="G2" s="7" t="s">
        <v>189</v>
      </c>
      <c r="H2" s="7" t="s">
        <v>190</v>
      </c>
      <c r="I2" s="12" t="s">
        <v>22</v>
      </c>
      <c r="J2" s="12" t="s">
        <v>19</v>
      </c>
      <c r="K2" s="12" t="s">
        <v>22</v>
      </c>
      <c r="L2" s="7" t="s">
        <v>191</v>
      </c>
      <c r="M2" s="7" t="s">
        <v>192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10" t="s">
        <v>177</v>
      </c>
      <c r="B3" s="10" t="s">
        <v>178</v>
      </c>
      <c r="C3" s="10" t="s">
        <v>178</v>
      </c>
      <c r="D3" s="10" t="s">
        <v>178</v>
      </c>
      <c r="E3" s="10"/>
      <c r="F3" s="10"/>
      <c r="G3" s="10" t="s">
        <v>178</v>
      </c>
      <c r="H3" s="10" t="s">
        <v>178</v>
      </c>
      <c r="I3" s="13" t="s">
        <v>22</v>
      </c>
      <c r="J3" s="13"/>
      <c r="K3" s="13"/>
      <c r="L3" s="10"/>
      <c r="M3" s="10" t="s">
        <v>178</v>
      </c>
      <c r="N3" t="s">
        <v>178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193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A17" sqref="A17:C1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194</v>
      </c>
    </row>
    <row r="2" ht="14.25" customHeight="1" spans="1:9">
      <c r="A2" s="6" t="s">
        <v>71</v>
      </c>
      <c r="B2" s="7" t="s">
        <v>81</v>
      </c>
      <c r="C2" s="7" t="s">
        <v>82</v>
      </c>
      <c r="D2" s="3">
        <v>2062</v>
      </c>
      <c r="E2" t="str">
        <f>VLOOKUP(A2,HOP!A:L,12,0)</f>
        <v>2062.00</v>
      </c>
      <c r="F2" t="str">
        <f>VLOOKUP(A2,HOP!A:C,3,0)</f>
        <v>2283997</v>
      </c>
      <c r="G2">
        <f>D2-E2</f>
        <v>0</v>
      </c>
      <c r="H2" t="str">
        <f>$H$1&amp;F2</f>
        <v>，2283997</v>
      </c>
      <c r="I2" t="str">
        <f>VLOOKUP(A2,HOP!A:T,20,0)</f>
        <v>直连</v>
      </c>
    </row>
    <row r="3" ht="14.25" customHeight="1" spans="1:9">
      <c r="A3" s="6" t="s">
        <v>88</v>
      </c>
      <c r="B3" s="7" t="s">
        <v>81</v>
      </c>
      <c r="C3" s="7" t="s">
        <v>82</v>
      </c>
      <c r="D3" s="3">
        <v>1132</v>
      </c>
      <c r="E3" t="str">
        <f>VLOOKUP(A3,HOP!A:L,12,0)</f>
        <v>1132.00</v>
      </c>
      <c r="F3" t="str">
        <f>VLOOKUP(A3,HOP!A:C,3,0)</f>
        <v>2304034</v>
      </c>
      <c r="G3">
        <f t="shared" ref="G3:G12" si="0">D3-E3</f>
        <v>0</v>
      </c>
      <c r="H3" t="str">
        <f t="shared" ref="H3:H12" si="1">$H$1&amp;F3</f>
        <v>，2304034</v>
      </c>
      <c r="I3" t="str">
        <f>VLOOKUP(A3,HOP!A:T,20,0)</f>
        <v>直连</v>
      </c>
    </row>
    <row r="4" ht="14.25" customHeight="1" spans="1:9">
      <c r="A4" s="6" t="s">
        <v>98</v>
      </c>
      <c r="B4" s="7" t="s">
        <v>103</v>
      </c>
      <c r="C4" s="7" t="s">
        <v>82</v>
      </c>
      <c r="D4" s="3">
        <v>724</v>
      </c>
      <c r="E4" t="str">
        <f>VLOOKUP(A4,HOP!A:L,12,0)</f>
        <v>724.00</v>
      </c>
      <c r="F4" t="str">
        <f>VLOOKUP(A4,HOP!A:C,3,0)</f>
        <v>2305687</v>
      </c>
      <c r="G4">
        <f t="shared" si="0"/>
        <v>0</v>
      </c>
      <c r="H4" t="str">
        <f t="shared" si="1"/>
        <v>，2305687</v>
      </c>
      <c r="I4" t="str">
        <f>VLOOKUP(A4,HOP!A:T,20,0)</f>
        <v>直采</v>
      </c>
    </row>
    <row r="5" ht="14.25" customHeight="1" spans="1:9">
      <c r="A5" s="6" t="s">
        <v>108</v>
      </c>
      <c r="B5" s="7" t="s">
        <v>114</v>
      </c>
      <c r="C5" s="7" t="s">
        <v>115</v>
      </c>
      <c r="D5" s="3">
        <v>351</v>
      </c>
      <c r="E5" t="str">
        <f>VLOOKUP(A5,HOP!A:L,12,0)</f>
        <v>351.00</v>
      </c>
      <c r="F5" t="str">
        <f>VLOOKUP(A5,HOP!A:C,3,0)</f>
        <v>2308505</v>
      </c>
      <c r="G5">
        <f t="shared" si="0"/>
        <v>0</v>
      </c>
      <c r="H5" t="str">
        <f t="shared" si="1"/>
        <v>，2308505</v>
      </c>
      <c r="I5" t="str">
        <f>VLOOKUP(A5,HOP!A:T,20,0)</f>
        <v>直连</v>
      </c>
    </row>
    <row r="6" ht="14.25" customHeight="1" spans="1:9">
      <c r="A6" s="6" t="s">
        <v>120</v>
      </c>
      <c r="B6" s="7" t="s">
        <v>93</v>
      </c>
      <c r="C6" s="7" t="s">
        <v>115</v>
      </c>
      <c r="D6" s="3">
        <v>9748</v>
      </c>
      <c r="E6" t="str">
        <f>VLOOKUP(A6,HOP!A:L,12,0)</f>
        <v>9748.02</v>
      </c>
      <c r="F6" t="str">
        <f>VLOOKUP(A6,HOP!A:C,3,0)</f>
        <v>2302397</v>
      </c>
      <c r="G6">
        <f t="shared" si="0"/>
        <v>-0.0200000000004366</v>
      </c>
      <c r="H6" t="str">
        <f t="shared" si="1"/>
        <v>，2302397</v>
      </c>
      <c r="I6" t="str">
        <f>VLOOKUP(A6,HOP!A:T,20,0)</f>
        <v>直连</v>
      </c>
    </row>
    <row r="7" ht="14.25" customHeight="1" spans="1:9">
      <c r="A7" s="6" t="s">
        <v>130</v>
      </c>
      <c r="B7" s="7" t="s">
        <v>113</v>
      </c>
      <c r="C7" s="7" t="s">
        <v>135</v>
      </c>
      <c r="D7" s="3">
        <v>1788</v>
      </c>
      <c r="E7" t="str">
        <f>VLOOKUP(A7,HOP!A:L,12,0)</f>
        <v>1788.00</v>
      </c>
      <c r="F7" t="str">
        <f>VLOOKUP(A7,HOP!A:C,3,0)</f>
        <v>2304786</v>
      </c>
      <c r="G7">
        <f t="shared" si="0"/>
        <v>0</v>
      </c>
      <c r="H7" t="str">
        <f t="shared" si="1"/>
        <v>，2304786</v>
      </c>
      <c r="I7" t="str">
        <f>VLOOKUP(A7,HOP!A:T,20,0)</f>
        <v>直连</v>
      </c>
    </row>
    <row r="8" ht="14.25" customHeight="1" spans="1:9">
      <c r="A8" s="6" t="s">
        <v>140</v>
      </c>
      <c r="B8" s="7" t="s">
        <v>115</v>
      </c>
      <c r="C8" s="7" t="s">
        <v>135</v>
      </c>
      <c r="D8" s="3">
        <v>209</v>
      </c>
      <c r="E8" t="str">
        <f>VLOOKUP(A8,HOP!A:L,12,0)</f>
        <v>209.00</v>
      </c>
      <c r="F8" t="str">
        <f>VLOOKUP(A8,HOP!A:C,3,0)</f>
        <v>2312623</v>
      </c>
      <c r="G8">
        <f t="shared" si="0"/>
        <v>0</v>
      </c>
      <c r="H8" t="str">
        <f t="shared" si="1"/>
        <v>，2312623</v>
      </c>
      <c r="I8" t="str">
        <f>VLOOKUP(A8,HOP!A:T,20,0)</f>
        <v>直连</v>
      </c>
    </row>
    <row r="9" ht="14.25" customHeight="1" spans="1:9">
      <c r="A9" s="6" t="s">
        <v>149</v>
      </c>
      <c r="B9" s="7" t="s">
        <v>135</v>
      </c>
      <c r="C9" s="7" t="s">
        <v>154</v>
      </c>
      <c r="D9" s="3">
        <v>1018</v>
      </c>
      <c r="E9" t="str">
        <f>VLOOKUP(A9,HOP!A:L,12,0)</f>
        <v>1018.00</v>
      </c>
      <c r="F9" t="str">
        <f>VLOOKUP(A9,HOP!A:C,3,0)</f>
        <v>2302567</v>
      </c>
      <c r="G9">
        <f t="shared" si="0"/>
        <v>0</v>
      </c>
      <c r="H9" t="str">
        <f t="shared" si="1"/>
        <v>，2302567</v>
      </c>
      <c r="I9" t="str">
        <f>VLOOKUP(A9,HOP!A:T,20,0)</f>
        <v>直连</v>
      </c>
    </row>
    <row r="10" ht="14.25" customHeight="1" spans="1:9">
      <c r="A10" s="6" t="s">
        <v>158</v>
      </c>
      <c r="B10" s="7" t="s">
        <v>135</v>
      </c>
      <c r="C10" s="7" t="s">
        <v>154</v>
      </c>
      <c r="D10" s="3">
        <v>342</v>
      </c>
      <c r="E10" t="str">
        <f>VLOOKUP(A10,HOP!A:L,12,0)</f>
        <v>342.00</v>
      </c>
      <c r="F10" t="str">
        <f>VLOOKUP(A10,HOP!A:C,3,0)</f>
        <v>2313100</v>
      </c>
      <c r="G10">
        <f t="shared" si="0"/>
        <v>0</v>
      </c>
      <c r="H10" t="str">
        <f t="shared" si="1"/>
        <v>，2313100</v>
      </c>
      <c r="I10" t="str">
        <f>VLOOKUP(A10,HOP!A:T,20,0)</f>
        <v>直连</v>
      </c>
    </row>
    <row r="11" ht="14.25" customHeight="1" spans="1:9">
      <c r="A11" s="6" t="s">
        <v>167</v>
      </c>
      <c r="B11" s="7" t="s">
        <v>115</v>
      </c>
      <c r="C11" s="7" t="s">
        <v>172</v>
      </c>
      <c r="D11" s="3">
        <v>2109</v>
      </c>
      <c r="E11" t="str">
        <f>VLOOKUP(A11,HOP!A:L,12,0)</f>
        <v>2109.00</v>
      </c>
      <c r="F11" t="str">
        <f>VLOOKUP(A11,HOP!A:C,3,0)</f>
        <v>2303373</v>
      </c>
      <c r="G11">
        <f t="shared" si="0"/>
        <v>0</v>
      </c>
      <c r="H11" t="str">
        <f t="shared" si="1"/>
        <v>，2303373</v>
      </c>
      <c r="I11" t="str">
        <f>VLOOKUP(A11,HOP!A:T,20,0)</f>
        <v>直连</v>
      </c>
    </row>
    <row r="12" spans="1:10">
      <c r="A12" s="43" t="s">
        <v>187</v>
      </c>
      <c r="D12" s="8">
        <v>38.45</v>
      </c>
      <c r="E12" t="e">
        <f>VLOOKUP(A12,HOP!A:L,12,0)</f>
        <v>#N/A</v>
      </c>
      <c r="F12">
        <v>2239629</v>
      </c>
      <c r="G12" t="e">
        <f t="shared" si="0"/>
        <v>#N/A</v>
      </c>
      <c r="H12" t="str">
        <f t="shared" si="1"/>
        <v>，2239629</v>
      </c>
      <c r="I12" t="e">
        <f>VLOOKUP(A12,HOP!A:T,20,0)</f>
        <v>#N/A</v>
      </c>
      <c r="J12" t="s">
        <v>195</v>
      </c>
    </row>
    <row r="14" spans="4:4">
      <c r="D14" s="3">
        <f>SUM(D2:D13)</f>
        <v>19521.45</v>
      </c>
    </row>
    <row r="15" ht="14.25" spans="4:4">
      <c r="D15" s="9" t="s">
        <v>23</v>
      </c>
    </row>
    <row r="17" spans="1:3">
      <c r="A17" t="s">
        <v>196</v>
      </c>
      <c r="C17">
        <v>724</v>
      </c>
    </row>
    <row r="18" spans="1:3">
      <c r="A18" t="s">
        <v>197</v>
      </c>
      <c r="C18">
        <v>18797.45</v>
      </c>
    </row>
    <row r="19" spans="1:3">
      <c r="A19" s="5" t="s">
        <v>198</v>
      </c>
      <c r="C19">
        <f>SUM(C17:C18)</f>
        <v>19521.45</v>
      </c>
    </row>
  </sheetData>
  <autoFilter ref="A1:I12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199</v>
      </c>
      <c r="B1" s="2" t="s">
        <v>200</v>
      </c>
      <c r="C1" s="2" t="s">
        <v>201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202</v>
      </c>
      <c r="I1" s="2" t="s">
        <v>203</v>
      </c>
      <c r="J1" s="2" t="s">
        <v>204</v>
      </c>
      <c r="K1" s="2" t="s">
        <v>205</v>
      </c>
      <c r="L1" s="2" t="s">
        <v>206</v>
      </c>
      <c r="M1" s="2" t="s">
        <v>207</v>
      </c>
      <c r="N1" s="2" t="s">
        <v>208</v>
      </c>
      <c r="O1" s="2" t="s">
        <v>209</v>
      </c>
      <c r="P1" s="2" t="s">
        <v>210</v>
      </c>
      <c r="Q1" s="2" t="s">
        <v>211</v>
      </c>
      <c r="R1" s="2" t="s">
        <v>212</v>
      </c>
      <c r="S1" s="2" t="s">
        <v>213</v>
      </c>
      <c r="T1" s="2" t="s">
        <v>214</v>
      </c>
    </row>
    <row r="2" s="1" customFormat="1" spans="1:20">
      <c r="A2" s="1" t="s">
        <v>158</v>
      </c>
      <c r="B2" s="1" t="s">
        <v>135</v>
      </c>
      <c r="C2" s="1" t="s">
        <v>159</v>
      </c>
      <c r="D2" s="1" t="s">
        <v>161</v>
      </c>
      <c r="E2" s="1" t="s">
        <v>215</v>
      </c>
      <c r="F2" s="1" t="s">
        <v>135</v>
      </c>
      <c r="G2" s="1" t="s">
        <v>154</v>
      </c>
      <c r="H2" s="1" t="s">
        <v>216</v>
      </c>
      <c r="I2" s="1" t="s">
        <v>217</v>
      </c>
      <c r="J2" s="1" t="s">
        <v>218</v>
      </c>
      <c r="K2" s="1" t="s">
        <v>217</v>
      </c>
      <c r="L2" s="1" t="s">
        <v>217</v>
      </c>
      <c r="M2" s="1" t="s">
        <v>219</v>
      </c>
      <c r="N2" s="1" t="s">
        <v>219</v>
      </c>
      <c r="O2" s="1" t="s">
        <v>220</v>
      </c>
      <c r="P2" s="1" t="s">
        <v>221</v>
      </c>
      <c r="Q2" s="1" t="s">
        <v>222</v>
      </c>
      <c r="R2" s="1" t="s">
        <v>74</v>
      </c>
      <c r="S2" s="1" t="s">
        <v>223</v>
      </c>
      <c r="T2" s="1" t="s">
        <v>224</v>
      </c>
    </row>
    <row r="3" s="1" customFormat="1" spans="1:20">
      <c r="A3" s="1" t="s">
        <v>140</v>
      </c>
      <c r="B3" s="1" t="s">
        <v>115</v>
      </c>
      <c r="C3" s="1" t="s">
        <v>141</v>
      </c>
      <c r="D3" s="1" t="s">
        <v>143</v>
      </c>
      <c r="E3" s="1" t="s">
        <v>225</v>
      </c>
      <c r="F3" s="1" t="s">
        <v>115</v>
      </c>
      <c r="G3" s="1" t="s">
        <v>135</v>
      </c>
      <c r="H3" s="1" t="s">
        <v>216</v>
      </c>
      <c r="I3" s="1" t="s">
        <v>226</v>
      </c>
      <c r="J3" s="1" t="s">
        <v>218</v>
      </c>
      <c r="K3" s="1" t="s">
        <v>226</v>
      </c>
      <c r="L3" s="1" t="s">
        <v>226</v>
      </c>
      <c r="M3" s="1" t="s">
        <v>219</v>
      </c>
      <c r="N3" s="1" t="s">
        <v>219</v>
      </c>
      <c r="O3" s="1" t="s">
        <v>220</v>
      </c>
      <c r="P3" s="1" t="s">
        <v>221</v>
      </c>
      <c r="Q3" s="1" t="s">
        <v>227</v>
      </c>
      <c r="R3" s="1" t="s">
        <v>74</v>
      </c>
      <c r="S3" s="1" t="s">
        <v>223</v>
      </c>
      <c r="T3" s="1" t="s">
        <v>224</v>
      </c>
    </row>
    <row r="4" s="1" customFormat="1" spans="1:20">
      <c r="A4" s="1" t="s">
        <v>108</v>
      </c>
      <c r="B4" s="1" t="s">
        <v>113</v>
      </c>
      <c r="C4" s="1" t="s">
        <v>109</v>
      </c>
      <c r="D4" s="1" t="s">
        <v>111</v>
      </c>
      <c r="E4" s="1" t="s">
        <v>228</v>
      </c>
      <c r="F4" s="1" t="s">
        <v>114</v>
      </c>
      <c r="G4" s="1" t="s">
        <v>115</v>
      </c>
      <c r="H4" s="1" t="s">
        <v>216</v>
      </c>
      <c r="I4" s="1" t="s">
        <v>229</v>
      </c>
      <c r="J4" s="1" t="s">
        <v>218</v>
      </c>
      <c r="K4" s="1" t="s">
        <v>229</v>
      </c>
      <c r="L4" s="1" t="s">
        <v>229</v>
      </c>
      <c r="M4" s="1" t="s">
        <v>219</v>
      </c>
      <c r="N4" s="1" t="s">
        <v>219</v>
      </c>
      <c r="O4" s="1" t="s">
        <v>220</v>
      </c>
      <c r="P4" s="1" t="s">
        <v>221</v>
      </c>
      <c r="Q4" s="1" t="s">
        <v>230</v>
      </c>
      <c r="R4" s="1" t="s">
        <v>74</v>
      </c>
      <c r="S4" s="1" t="s">
        <v>223</v>
      </c>
      <c r="T4" s="1" t="s">
        <v>224</v>
      </c>
    </row>
    <row r="5" s="1" customFormat="1" spans="1:20">
      <c r="A5" s="1" t="s">
        <v>98</v>
      </c>
      <c r="B5" s="1" t="s">
        <v>81</v>
      </c>
      <c r="C5" s="1" t="s">
        <v>99</v>
      </c>
      <c r="D5" s="1" t="s">
        <v>231</v>
      </c>
      <c r="E5" s="1" t="s">
        <v>232</v>
      </c>
      <c r="F5" s="1" t="s">
        <v>103</v>
      </c>
      <c r="G5" s="1" t="s">
        <v>82</v>
      </c>
      <c r="H5" s="1" t="s">
        <v>216</v>
      </c>
      <c r="I5" s="1" t="s">
        <v>233</v>
      </c>
      <c r="J5" s="1" t="s">
        <v>218</v>
      </c>
      <c r="K5" s="1" t="s">
        <v>233</v>
      </c>
      <c r="L5" s="1" t="s">
        <v>233</v>
      </c>
      <c r="M5" s="1" t="s">
        <v>219</v>
      </c>
      <c r="N5" s="1" t="s">
        <v>219</v>
      </c>
      <c r="O5" s="1" t="s">
        <v>220</v>
      </c>
      <c r="P5" s="1" t="s">
        <v>221</v>
      </c>
      <c r="Q5" s="1" t="s">
        <v>234</v>
      </c>
      <c r="R5" s="1" t="s">
        <v>74</v>
      </c>
      <c r="S5" s="1" t="s">
        <v>223</v>
      </c>
      <c r="T5" s="1" t="s">
        <v>235</v>
      </c>
    </row>
    <row r="6" s="1" customFormat="1" spans="1:20">
      <c r="A6" s="1" t="s">
        <v>130</v>
      </c>
      <c r="B6" s="1" t="s">
        <v>81</v>
      </c>
      <c r="C6" s="1" t="s">
        <v>131</v>
      </c>
      <c r="D6" s="1" t="s">
        <v>133</v>
      </c>
      <c r="E6" s="1" t="s">
        <v>236</v>
      </c>
      <c r="F6" s="1" t="s">
        <v>113</v>
      </c>
      <c r="G6" s="1" t="s">
        <v>135</v>
      </c>
      <c r="H6" s="1" t="s">
        <v>216</v>
      </c>
      <c r="I6" s="1" t="s">
        <v>237</v>
      </c>
      <c r="J6" s="1" t="s">
        <v>218</v>
      </c>
      <c r="K6" s="1" t="s">
        <v>237</v>
      </c>
      <c r="L6" s="1" t="s">
        <v>237</v>
      </c>
      <c r="M6" s="1" t="s">
        <v>219</v>
      </c>
      <c r="N6" s="1" t="s">
        <v>219</v>
      </c>
      <c r="O6" s="1" t="s">
        <v>220</v>
      </c>
      <c r="P6" s="1" t="s">
        <v>221</v>
      </c>
      <c r="Q6" s="1" t="s">
        <v>238</v>
      </c>
      <c r="R6" s="1" t="s">
        <v>74</v>
      </c>
      <c r="S6" s="1" t="s">
        <v>223</v>
      </c>
      <c r="T6" s="1" t="s">
        <v>224</v>
      </c>
    </row>
    <row r="7" s="1" customFormat="1" spans="1:20">
      <c r="A7" s="1" t="s">
        <v>88</v>
      </c>
      <c r="B7" s="1" t="s">
        <v>93</v>
      </c>
      <c r="C7" s="1" t="s">
        <v>89</v>
      </c>
      <c r="D7" s="1" t="s">
        <v>91</v>
      </c>
      <c r="E7" s="1" t="s">
        <v>239</v>
      </c>
      <c r="F7" s="1" t="s">
        <v>81</v>
      </c>
      <c r="G7" s="1" t="s">
        <v>82</v>
      </c>
      <c r="H7" s="1" t="s">
        <v>216</v>
      </c>
      <c r="I7" s="1" t="s">
        <v>240</v>
      </c>
      <c r="J7" s="1" t="s">
        <v>218</v>
      </c>
      <c r="K7" s="1" t="s">
        <v>240</v>
      </c>
      <c r="L7" s="1" t="s">
        <v>240</v>
      </c>
      <c r="M7" s="1" t="s">
        <v>219</v>
      </c>
      <c r="N7" s="1" t="s">
        <v>219</v>
      </c>
      <c r="O7" s="1" t="s">
        <v>220</v>
      </c>
      <c r="P7" s="1" t="s">
        <v>221</v>
      </c>
      <c r="Q7" s="1" t="s">
        <v>241</v>
      </c>
      <c r="R7" s="1" t="s">
        <v>74</v>
      </c>
      <c r="S7" s="1" t="s">
        <v>223</v>
      </c>
      <c r="T7" s="1" t="s">
        <v>224</v>
      </c>
    </row>
    <row r="8" s="1" customFormat="1" spans="1:20">
      <c r="A8" s="1" t="s">
        <v>167</v>
      </c>
      <c r="B8" s="1" t="s">
        <v>125</v>
      </c>
      <c r="C8" s="1" t="s">
        <v>168</v>
      </c>
      <c r="D8" s="1" t="s">
        <v>170</v>
      </c>
      <c r="E8" s="1" t="s">
        <v>242</v>
      </c>
      <c r="F8" s="1" t="s">
        <v>115</v>
      </c>
      <c r="G8" s="1" t="s">
        <v>172</v>
      </c>
      <c r="H8" s="1" t="s">
        <v>216</v>
      </c>
      <c r="I8" s="1" t="s">
        <v>243</v>
      </c>
      <c r="J8" s="1" t="s">
        <v>218</v>
      </c>
      <c r="K8" s="1" t="s">
        <v>243</v>
      </c>
      <c r="L8" s="1" t="s">
        <v>243</v>
      </c>
      <c r="M8" s="1" t="s">
        <v>219</v>
      </c>
      <c r="N8" s="1" t="s">
        <v>219</v>
      </c>
      <c r="O8" s="1" t="s">
        <v>220</v>
      </c>
      <c r="P8" s="1" t="s">
        <v>221</v>
      </c>
      <c r="Q8" s="1" t="s">
        <v>244</v>
      </c>
      <c r="R8" s="1" t="s">
        <v>74</v>
      </c>
      <c r="S8" s="1" t="s">
        <v>223</v>
      </c>
      <c r="T8" s="1" t="s">
        <v>224</v>
      </c>
    </row>
    <row r="9" s="1" customFormat="1" spans="1:20">
      <c r="A9" s="1" t="s">
        <v>149</v>
      </c>
      <c r="B9" s="1" t="s">
        <v>125</v>
      </c>
      <c r="C9" s="1" t="s">
        <v>150</v>
      </c>
      <c r="D9" s="1" t="s">
        <v>152</v>
      </c>
      <c r="E9" s="1" t="s">
        <v>245</v>
      </c>
      <c r="F9" s="1" t="s">
        <v>135</v>
      </c>
      <c r="G9" s="1" t="s">
        <v>154</v>
      </c>
      <c r="H9" s="1" t="s">
        <v>216</v>
      </c>
      <c r="I9" s="1" t="s">
        <v>246</v>
      </c>
      <c r="J9" s="1" t="s">
        <v>218</v>
      </c>
      <c r="K9" s="1" t="s">
        <v>246</v>
      </c>
      <c r="L9" s="1" t="s">
        <v>246</v>
      </c>
      <c r="M9" s="1" t="s">
        <v>219</v>
      </c>
      <c r="N9" s="1" t="s">
        <v>219</v>
      </c>
      <c r="O9" s="1" t="s">
        <v>220</v>
      </c>
      <c r="P9" s="1" t="s">
        <v>221</v>
      </c>
      <c r="Q9" s="1" t="s">
        <v>247</v>
      </c>
      <c r="R9" s="1" t="s">
        <v>74</v>
      </c>
      <c r="S9" s="1" t="s">
        <v>223</v>
      </c>
      <c r="T9" s="1" t="s">
        <v>224</v>
      </c>
    </row>
    <row r="10" s="1" customFormat="1" spans="1:20">
      <c r="A10" s="1" t="s">
        <v>120</v>
      </c>
      <c r="B10" s="1" t="s">
        <v>125</v>
      </c>
      <c r="C10" s="1" t="s">
        <v>121</v>
      </c>
      <c r="D10" s="1" t="s">
        <v>123</v>
      </c>
      <c r="E10" s="1" t="s">
        <v>248</v>
      </c>
      <c r="F10" s="1" t="s">
        <v>93</v>
      </c>
      <c r="G10" s="1" t="s">
        <v>115</v>
      </c>
      <c r="H10" s="1" t="s">
        <v>216</v>
      </c>
      <c r="I10" s="1" t="s">
        <v>249</v>
      </c>
      <c r="J10" s="1" t="s">
        <v>218</v>
      </c>
      <c r="K10" s="1" t="s">
        <v>249</v>
      </c>
      <c r="L10" s="1" t="s">
        <v>249</v>
      </c>
      <c r="M10" s="1" t="s">
        <v>219</v>
      </c>
      <c r="N10" s="1" t="s">
        <v>219</v>
      </c>
      <c r="O10" s="1" t="s">
        <v>220</v>
      </c>
      <c r="P10" s="1" t="s">
        <v>221</v>
      </c>
      <c r="Q10" s="1" t="s">
        <v>250</v>
      </c>
      <c r="R10" s="1" t="s">
        <v>74</v>
      </c>
      <c r="S10" s="1" t="s">
        <v>223</v>
      </c>
      <c r="T10" s="1" t="s">
        <v>224</v>
      </c>
    </row>
    <row r="11" s="1" customFormat="1" spans="1:20">
      <c r="A11" s="1" t="s">
        <v>71</v>
      </c>
      <c r="B11" s="1" t="s">
        <v>80</v>
      </c>
      <c r="C11" s="1" t="s">
        <v>72</v>
      </c>
      <c r="D11" s="1" t="s">
        <v>77</v>
      </c>
      <c r="E11" s="1" t="s">
        <v>251</v>
      </c>
      <c r="F11" s="1" t="s">
        <v>81</v>
      </c>
      <c r="G11" s="1" t="s">
        <v>82</v>
      </c>
      <c r="H11" s="1" t="s">
        <v>216</v>
      </c>
      <c r="I11" s="1" t="s">
        <v>252</v>
      </c>
      <c r="J11" s="1" t="s">
        <v>218</v>
      </c>
      <c r="K11" s="1" t="s">
        <v>252</v>
      </c>
      <c r="L11" s="1" t="s">
        <v>252</v>
      </c>
      <c r="M11" s="1" t="s">
        <v>219</v>
      </c>
      <c r="N11" s="1" t="s">
        <v>219</v>
      </c>
      <c r="O11" s="1" t="s">
        <v>220</v>
      </c>
      <c r="P11" s="1" t="s">
        <v>221</v>
      </c>
      <c r="Q11" s="1" t="s">
        <v>253</v>
      </c>
      <c r="R11" s="1" t="s">
        <v>74</v>
      </c>
      <c r="S11" s="1" t="s">
        <v>223</v>
      </c>
      <c r="T11" s="1" t="s">
        <v>224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2021-11-30T02:46:46Z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D900B75366F84265B42F1AEF687E7BEC</vt:lpwstr>
  </property>
</Properties>
</file>