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<sst xmlns="http://schemas.openxmlformats.org/spreadsheetml/2006/main" count="111" uniqueCount="73">
  <si>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</si>
  <si>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</si>
  <si>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</si>
  <si>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</si>
  <si>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</si>
  <si>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</si>
  <si>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</si>
  <si>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</si>
  <si>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</si>
  <si>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</si>
  <si>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</si>
  <si>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</si>
  <si>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</si>
  <si>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</si>
  <si>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</si>
  <si>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</si>
  <si>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</si>
  <si>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</si>
  <si>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</si>
  <si>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</si>
  <si>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</si>
  <si>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</si>
  <si>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</si>
  <si>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</si>
  <si>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</si>
  <si>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</si>
  <si>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</si>
  <si>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[舟山]舟山潮起阁海景公寓(80283369)</t>
  </si>
  <si>
    <t>海景标准间&lt;无早&gt;</t>
  </si>
  <si>
    <t>CNY</t>
  </si>
  <si>
    <t>翟静</t>
  </si>
  <si>
    <t>CA363211130CNY</t>
  </si>
  <si>
    <t>未提现</t>
  </si>
  <si>
    <t>携程开票</t>
  </si>
  <si>
    <t>acknowledge</t>
  </si>
  <si>
    <t>张鹏</t>
  </si>
  <si>
    <t>，</t>
  </si>
  <si>
    <t>A211130095257481</t>
  </si>
  <si>
    <t>CNY / HKD 当前参考汇率: 1.221862055</t>
  </si>
  <si>
    <t>总计： 248 CNY/
303.02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</si>
  <si>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</si>
  <si>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</si>
  <si>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</si>
  <si>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</si>
  <si>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</si>
  <si>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</si>
  <si>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</si>
  <si>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</si>
  <si>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</si>
  <si>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</si>
  <si>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</si>
  <si>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</si>
  <si>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</si>
  <si>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</si>
  <si>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</si>
  <si>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</si>
  <si>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</si>
  <si>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2021-11-14</t>
  </si>
  <si>
    <t>2299311</t>
  </si>
  <si>
    <t>舟山潮起阁海景公寓</t>
  </si>
  <si>
    <t>2021-11-15</t>
  </si>
  <si>
    <t>退房日周结</t>
  </si>
  <si>
    <t>124.00</t>
  </si>
  <si>
    <t>RMB</t>
  </si>
  <si>
    <t>0</t>
  </si>
  <si>
    <t>0.00</t>
  </si>
  <si>
    <t>携程国内直连(DD)</t>
  </si>
  <si>
    <t>2021-11-14 15:30:57</t>
  </si>
  <si>
    <t>否</t>
  </si>
  <si>
    <t>汇智国际旅游发展有限公司</t>
  </si>
  <si>
    <t>直采</t>
  </si>
  <si>
    <t>2299078</t>
  </si>
  <si>
    <t>2021-11-14 08:44:20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</si>
</sst>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16792629429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44514</v>
      </c>
      <c r="G2" s="5">
        <v>44515</v>
      </c>
      <c r="H2" s="4">
        <v>1</v>
      </c>
      <c r="I2" s="4">
        <v>1</v>
      </c>
      <c r="J2" s="4">
        <v>1</v>
      </c>
      <c r="K2" s="4" t="s">
        <v>29</v>
      </c>
      <c r="L2" s="4">
        <v>124</v>
      </c>
      <c r="M2" s="4">
        <v>124</v>
      </c>
      <c r="N2" s="4" t="s">
        <v>30</v>
      </c>
      <c r="O2" s="4" t="s">
        <v>31</v>
      </c>
      <c r="P2" s="4" t="s">
        <v>32</v>
      </c>
      <c r="Q2" s="4">
        <v>0</v>
      </c>
      <c r="R2" s="6">
        <v>44514</v>
      </c>
      <c r="S2" s="5">
        <v>44530</v>
      </c>
      <c r="T2" s="4" t="s">
        <v>33</v>
      </c>
      <c r="U2" s="4">
        <v>124</v>
      </c>
      <c r="V2" s="4">
        <v>0</v>
      </c>
      <c r="W2" s="4">
        <v>0</v>
      </c>
      <c r="X2" s="4">
        <v>2299078</v>
      </c>
      <c r="Y2" s="4" t="s">
        <v>34</v>
      </c>
    </row>
    <row r="3" s="4" customFormat="1" spans="1:25">
      <c r="A3" s="4">
        <v>16793914042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44514</v>
      </c>
      <c r="G3" s="5">
        <v>44515</v>
      </c>
      <c r="H3" s="4">
        <v>1</v>
      </c>
      <c r="I3" s="4">
        <v>1</v>
      </c>
      <c r="J3" s="4">
        <v>1</v>
      </c>
      <c r="K3" s="4" t="s">
        <v>29</v>
      </c>
      <c r="L3" s="4">
        <v>124</v>
      </c>
      <c r="M3" s="4">
        <v>124</v>
      </c>
      <c r="N3" s="4" t="s">
        <v>35</v>
      </c>
      <c r="O3" s="4" t="s">
        <v>31</v>
      </c>
      <c r="P3" s="4" t="s">
        <v>32</v>
      </c>
      <c r="Q3" s="4">
        <v>0</v>
      </c>
      <c r="R3" s="6">
        <v>44514</v>
      </c>
      <c r="S3" s="5">
        <v>44530</v>
      </c>
      <c r="T3" s="4" t="s">
        <v>33</v>
      </c>
      <c r="U3" s="4">
        <v>124</v>
      </c>
      <c r="V3" s="4">
        <v>0</v>
      </c>
      <c r="W3" s="4">
        <v>0</v>
      </c>
      <c r="X3" s="4">
        <v>2299311</v>
      </c>
      <c r="Y3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29" sqref="E29"/>
    </sheetView>
  </sheetViews>
  <sheetFormatPr defaultColWidth="9" defaultRowHeight="13.5"/>
  <cols>
    <col min="1" max="1" width="12.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4">
        <v>16792629429</v>
      </c>
      <c r="B2" s="5">
        <v>44514</v>
      </c>
      <c r="C2" s="5">
        <v>44515</v>
      </c>
      <c r="D2" s="4">
        <v>124</v>
      </c>
      <c r="E2" s="4" t="str">
        <f>VLOOKUP(A2,HOP!A:L,12,0)</f>
        <v>124.00</v>
      </c>
      <c r="F2" s="4" t="str">
        <f>VLOOKUP(A2,HOP!A:C,3,0)</f>
        <v>2299078</v>
      </c>
      <c r="G2" s="4">
        <f>D2-E2</f>
        <v>0</v>
      </c>
      <c r="H2" s="4" t="str">
        <f>$H$1&amp;F2</f>
        <v>，2299078</v>
      </c>
      <c r="I2" s="4" t="str">
        <f>VLOOKUP(A2,HOP!A:T,20,0)</f>
        <v>直采</v>
      </c>
    </row>
    <row r="3" s="4" customFormat="1" spans="1:9">
      <c r="A3" s="4">
        <v>16793914042</v>
      </c>
      <c r="B3" s="5">
        <v>44514</v>
      </c>
      <c r="C3" s="5">
        <v>44515</v>
      </c>
      <c r="D3" s="4">
        <v>124</v>
      </c>
      <c r="E3" s="4" t="str">
        <f>VLOOKUP(A3,HOP!A:L,12,0)</f>
        <v>124.00</v>
      </c>
      <c r="F3" s="4" t="str">
        <f>VLOOKUP(A3,HOP!A:C,3,0)</f>
        <v>2299311</v>
      </c>
      <c r="G3" s="4">
        <f>D3-E3</f>
        <v>0</v>
      </c>
      <c r="H3" s="4" t="str">
        <f>$H$1&amp;F3</f>
        <v>，2299311</v>
      </c>
      <c r="I3" s="4" t="str">
        <f>VLOOKUP(A3,HOP!A:T,20,0)</f>
        <v>直采</v>
      </c>
    </row>
    <row r="5" spans="4:4">
      <c r="D5" s="4">
        <f>SUM(D2:D4)</f>
        <v>248</v>
      </c>
    </row>
    <row r="9" spans="1:1">
      <c r="A9" s="4" t="s">
        <v>37</v>
      </c>
    </row>
    <row r="10" spans="1:1">
      <c r="A10" s="4" t="s">
        <v>38</v>
      </c>
    </row>
    <row r="11" spans="1:1">
      <c r="A11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E14" sqref="E14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</row>
    <row r="2" s="1" customFormat="1" spans="1:20">
      <c r="A2" s="3">
        <v>16793914042</v>
      </c>
      <c r="B2" s="1" t="s">
        <v>57</v>
      </c>
      <c r="C2" s="1" t="s">
        <v>58</v>
      </c>
      <c r="D2" s="1" t="s">
        <v>59</v>
      </c>
      <c r="E2" s="1" t="s">
        <v>35</v>
      </c>
      <c r="F2" s="1" t="s">
        <v>57</v>
      </c>
      <c r="G2" s="1" t="s">
        <v>60</v>
      </c>
      <c r="H2" s="1" t="s">
        <v>61</v>
      </c>
      <c r="I2" s="1" t="s">
        <v>62</v>
      </c>
      <c r="J2" s="1" t="s">
        <v>63</v>
      </c>
      <c r="K2" s="1" t="s">
        <v>62</v>
      </c>
      <c r="L2" s="1" t="s">
        <v>62</v>
      </c>
      <c r="M2" s="1" t="s">
        <v>64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</row>
    <row r="3" s="1" customFormat="1" spans="1:20">
      <c r="A3" s="3">
        <v>16792629429</v>
      </c>
      <c r="B3" s="1" t="s">
        <v>57</v>
      </c>
      <c r="C3" s="1" t="s">
        <v>71</v>
      </c>
      <c r="D3" s="1" t="s">
        <v>59</v>
      </c>
      <c r="E3" s="1" t="s">
        <v>30</v>
      </c>
      <c r="F3" s="1" t="s">
        <v>57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62</v>
      </c>
      <c r="L3" s="1" t="s">
        <v>62</v>
      </c>
      <c r="M3" s="1" t="s">
        <v>64</v>
      </c>
      <c r="N3" s="1" t="s">
        <v>64</v>
      </c>
      <c r="O3" s="1" t="s">
        <v>65</v>
      </c>
      <c r="P3" s="1" t="s">
        <v>66</v>
      </c>
      <c r="Q3" s="1" t="s">
        <v>72</v>
      </c>
      <c r="R3" s="1" t="s">
        <v>68</v>
      </c>
      <c r="S3" s="1" t="s">
        <v>69</v>
      </c>
      <c r="T3" s="1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2021-11-30T01:48:05Z</dcterms:created>
  <dcterms:modified xsi:type="dcterms:W3CDTF">2021-11-30T01:53:00Z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D13EB559A8FF483F9F289B760C63BAED</vt:lpwstr>
  </property>
  <property fmtid="{D5CDD505-2E9C-101B-9397-08002B2CF9AE}" pid="3" name="KSOProductBuildVer">
    <vt:lpwstr>2052-11.1.0.11115</vt:lpwstr>
  </property>
</Properties>
</file>