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对账!$1:$39</definedName>
  </definedNames>
  <calcPr calcId="144525"/>
</workbook>
</file>

<file path=xl/sharedStrings.xml><?xml version="1.0" encoding="utf-8"?>
<sst xmlns="http://schemas.openxmlformats.org/spreadsheetml/2006/main" count="993" uniqueCount="375">
  <si>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</si>
  <si>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</si>
  <si>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</si>
  <si>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</si>
  <si>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</si>
  <si>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</si>
  <si>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</si>
  <si>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</si>
  <si>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</si>
  <si>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</si>
  <si>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</si>
  <si>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</si>
  <si>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</si>
  <si>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</si>
  <si>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</si>
  <si>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</si>
  <si>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</si>
  <si>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</si>
  <si>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</si>
  <si>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</si>
  <si>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</si>
  <si>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</si>
  <si>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</si>
  <si>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</si>
  <si>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</si>
  <si>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</si>
  <si>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</si>
  <si>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[首尔]首尔JW万豪酒店(JW Marriott Hotel Seoul)(55665986)</t>
  </si>
  <si>
    <t>豪华客房, 1 张特大床, 城市景观&lt;2人入住&gt;&lt;不退款&gt;&lt;早餐&gt;</t>
  </si>
  <si>
    <t>HKD</t>
  </si>
  <si>
    <t>Jang/Eunyoung</t>
  </si>
  <si>
    <t>CA13030211130HKD</t>
  </si>
  <si>
    <t>未提现</t>
  </si>
  <si>
    <t>携程开票</t>
  </si>
  <si>
    <t>[奥罗拉]万豪丹佛奥罗拉/帕克费尔菲尔德套房酒店(Fairfield Inn &amp; Suites by Marriott Denver Aurora/Parker)(68028749)</t>
  </si>
  <si>
    <t>特大床客房&lt;2人入住&gt;&lt;不退款&gt;&lt;早餐&gt;</t>
  </si>
  <si>
    <t>CAMPAGNA/BARBARA</t>
  </si>
  <si>
    <t>[斯图加特]斯图加特多梅洛酒店(DORMERO Hotel Stuttgart)(55280671)</t>
  </si>
  <si>
    <t>标准房&lt;不退款&gt;&lt;2人入住&gt;</t>
  </si>
  <si>
    <t>Weinfurter/Marion</t>
  </si>
  <si>
    <t>EXP-1849715241</t>
  </si>
  <si>
    <t>[科隆]沉默花园科隆布鲁克诺富姆酒店(Novum Hotel Silence Garden Köln Brück)(56174641)</t>
  </si>
  <si>
    <t>双人床房&lt;2人入住&gt;&lt;不退款&gt;&lt;早餐&gt;</t>
  </si>
  <si>
    <t>Nieuwenhuizen/Ronald</t>
  </si>
  <si>
    <t>[洛杉矶]洛杉矶环球影城喜来登酒店(Sheraton Universal Los Angeles)(55956399)</t>
  </si>
  <si>
    <t>池景特大床（通泳池带阳台）&lt;不退款&gt;&lt;2人入住&gt;</t>
  </si>
  <si>
    <t>fan/hongyuan,miao/aijing</t>
  </si>
  <si>
    <t>[科尼亚]科尼亚山丘钻石酒店及会议中心(Bayır Diamond Hotel &amp; Convention Center Konya)(55895755)</t>
  </si>
  <si>
    <t>豪华套房&lt;不退款&gt;&lt;2人入住&gt;</t>
  </si>
  <si>
    <t>Ahmed/Maqbool</t>
  </si>
  <si>
    <t>Acknowledged</t>
  </si>
  <si>
    <t>[拉斯维加斯]拉斯维加斯华尔道夫酒店(Waldorf Astoria Las Vegas)(60467132)</t>
  </si>
  <si>
    <t>拉斯维加斯大道景特大床房&lt;不退款&gt;&lt;2人入住&gt;</t>
  </si>
  <si>
    <t>Grosz/Justin</t>
  </si>
  <si>
    <t>退单</t>
  </si>
  <si>
    <t>[纳什维尔]纳什维尔万丽酒店(Renaissance Nashville Hotel)(68025996)</t>
  </si>
  <si>
    <t>双床房&lt;不退款&gt;&lt;2人入住&gt;</t>
  </si>
  <si>
    <t>Kriews/Samantha Catherine</t>
  </si>
  <si>
    <t>取消</t>
  </si>
  <si>
    <t>[丹佛]柯蒂斯- 希尔顿逸林酒店(The Curtis- A DoubleTree by Hilton Hotel)(55270600)</t>
  </si>
  <si>
    <t>天然水景观&lt;不退款&gt;&lt;2人入住&gt;</t>
  </si>
  <si>
    <t>Koetting/Richard</t>
  </si>
  <si>
    <t>一张特大床无障碍淋浴房&lt;不退款&gt;&lt;2人入住&gt;</t>
  </si>
  <si>
    <t>[檀香山]威基基喜来登酒店(Sheraton Waikiki)(55862055)</t>
  </si>
  <si>
    <t>客房, 1 张特大床, 海滨&lt;2人入住&gt;&lt;不退款&gt;&lt;早餐&gt;</t>
  </si>
  <si>
    <t>wang/xinmiao,cao/tianyu</t>
  </si>
  <si>
    <t>[艾肯]艾肯威士忌路万豪唐普雷斯酒店(TownePlace Suites by Marriott Aiken Whiskey Road)(68029516)</t>
  </si>
  <si>
    <t>特大床一室房&lt;2人入住&gt;&lt;不退款&gt;&lt;早餐&gt;</t>
  </si>
  <si>
    <t>Vaughn/Shanya</t>
  </si>
  <si>
    <t>[底特律]底特律文艺复兴中心万豪酒店(Detroit Marriott at The Renaissance Center)(68026842)</t>
  </si>
  <si>
    <t>城景特大床房&lt;不退款&gt;&lt;2人入住&gt;</t>
  </si>
  <si>
    <t>Lombardo/Joseph</t>
  </si>
  <si>
    <t>[莫斯科]莫斯科帕维列茨卡娅万怡酒店(Courtyard by Marriott Moscow Paveletskaya Hotel)(68026027)</t>
  </si>
  <si>
    <t>标准双床房&lt;不退款&gt;&lt;2人入住&gt;</t>
  </si>
  <si>
    <t>KURBATSKaia/Tatiana</t>
  </si>
  <si>
    <t>[首尔]公主酒店(Princess Hotel)(55932642)</t>
  </si>
  <si>
    <t>标准双人床房&lt;不退款&gt;&lt;2人入住&gt;</t>
  </si>
  <si>
    <t>choi/jung soo</t>
  </si>
  <si>
    <t>F0102506</t>
  </si>
  <si>
    <t>[纽约]纽约安侨酒店(The Parc Hotel)(55707753)</t>
  </si>
  <si>
    <t>豪华房（2张单人床）&lt;2人入住&gt;&lt;不退款&gt;&lt;早餐&gt;</t>
  </si>
  <si>
    <t>CHENG/WEN</t>
  </si>
  <si>
    <t>[Braga]万隆皇家酒店(ÉL Royale Hotel Bandung)(55254047)</t>
  </si>
  <si>
    <t>阁楼公寓&lt;2人入住&gt;&lt;不退款&gt;&lt;早餐&gt;</t>
  </si>
  <si>
    <t>Sofiawati/Maria</t>
  </si>
  <si>
    <t>[华盛顿]华盛顿特区市中心万豪居家酒店(Residence Inn by Marriott Washington, DC Downtown)(55281118)</t>
  </si>
  <si>
    <t>大床一室房(带沙发床)&lt;不退款&gt;&lt;2人入住&gt;</t>
  </si>
  <si>
    <t>Lin/Haotian,Zhang/Jiawen</t>
  </si>
  <si>
    <t>[新加坡]新加坡81酒店-皇宫 (Staycation Approved)(Hotel 81 Palace Singapore (Staycation Approved))(70165495)</t>
  </si>
  <si>
    <t>标准双人房&lt;不退款&gt;&lt;2人入住&gt;</t>
  </si>
  <si>
    <t>LIU/YUE</t>
  </si>
  <si>
    <t>[蓝道佛山]新卡罗顿万怡酒店(Courtyard by Marriott New Carrollton)(70794201)</t>
  </si>
  <si>
    <t>特大床房带沙发床&lt;不退款&gt;&lt;2人入住&gt;</t>
  </si>
  <si>
    <t>Person/Jenell</t>
  </si>
  <si>
    <t>[甲米]安娜塔布里度假酒店(SHA Plus+)(Ananta Burin Resort(SHA Plus+))(55626228)</t>
  </si>
  <si>
    <t>豪华房（直通泳池）&lt;不退款&gt;&lt;2人入住&gt;</t>
  </si>
  <si>
    <t>promthong/auttapon</t>
  </si>
  <si>
    <t>[新加坡]新加坡81酒店－兰花 (Staycation Approved)(Hotel 81 Orchid Singapore (Staycation Approved))(55851895)</t>
  </si>
  <si>
    <t>高级双人房&lt;不退款&gt;&lt;2人入住&gt;</t>
  </si>
  <si>
    <t>Seah/Cheng Kwee</t>
  </si>
  <si>
    <t>[芝加哥]芝加哥JW万豪酒店(JW Marriott Chicago)(55680348)</t>
  </si>
  <si>
    <t>外部特大床房&lt;不退款&gt;&lt;2人入住&gt;</t>
  </si>
  <si>
    <t>ZHOU/LINXIAO</t>
  </si>
  <si>
    <t>[乔治市]槟城东方大酒店 (槟城对抗新冠肺炎认证)(Eastern &amp; Oriental Hotel (PenangFightCovid-19 Certified))(55320435)</t>
  </si>
  <si>
    <t>一室双床套房(胜利翼)&lt;1&gt;&lt;2人入住&gt;&lt;不退款&gt;&lt;早餐&gt;</t>
  </si>
  <si>
    <t>LIU/NING</t>
  </si>
  <si>
    <t>[吉隆坡]吉隆坡中国城喜来登福朋酒店(Four Points by Sheraton Kuala Lumpur, Chinatown)(70787136)</t>
  </si>
  <si>
    <t>豪华特大床房&lt;不退款&gt;&lt;2人入住&gt;</t>
  </si>
  <si>
    <t>Lim/Chee Ching</t>
  </si>
  <si>
    <t>[慕尼黑]欧洲之星大中心酒店(Eurostars Grand Central)(55519541)</t>
  </si>
  <si>
    <t>客房&lt;不退款&gt;&lt;2人入住&gt;</t>
  </si>
  <si>
    <t>Giessler/Hartmut</t>
  </si>
  <si>
    <t>[釜山]都柏林酒店(Dublin Hotel)(55586120)</t>
  </si>
  <si>
    <t>高级大床房&lt;不退款&gt;&lt;2人入住&gt;</t>
  </si>
  <si>
    <t>alarcon/Stephen</t>
  </si>
  <si>
    <t>[灵韦]曼彻斯特机场智选假日酒店(Holiday Inn Express Manchester Airport)(55354858)</t>
  </si>
  <si>
    <t>标准客房&lt;不退款&gt;&lt;2人入住&gt;</t>
  </si>
  <si>
    <t>Paletta/Alessandro</t>
  </si>
  <si>
    <t>[普吉岛]普吉岛芭东福朋喜来登海滩度假酒店 (SHA Plus+)(Four Points by Sheraton Phuket Patong Beach Resort (SHA Plus+))(75220984)</t>
  </si>
  <si>
    <t>高级特大床房&lt;2人入住&gt;&lt;不退款&gt;&lt;早餐&gt;</t>
  </si>
  <si>
    <t>Longmore/Paul,Kesornthong/Atchara</t>
  </si>
  <si>
    <t>[万锦]多伦多马克姆万豪酒店(Toronto Marriott Markham)(60480442)</t>
  </si>
  <si>
    <t>庭景特大床房&lt;不退款&gt;&lt;2人入住&gt;</t>
  </si>
  <si>
    <t>Wang/Yong Wang</t>
  </si>
  <si>
    <t>[旧金山]旧金山马奎斯联合广场万豪酒店(San Francisco Marriott Marquis Union Square)(55851820)</t>
  </si>
  <si>
    <t>1卧室精致特大床套房&lt;不退款&gt;&lt;2人入住&gt;</t>
  </si>
  <si>
    <t>Sun/Bangwei</t>
  </si>
  <si>
    <t>[西雅加达]LTC葛洛多克惬意酒店(Favehotel LTC Glodok)(56185709)</t>
  </si>
  <si>
    <t>清新房&lt;不退款&gt;&lt;2人入住&gt;</t>
  </si>
  <si>
    <t>andriana/andriana</t>
  </si>
  <si>
    <t>Mash/Margaret</t>
  </si>
  <si>
    <t>[清迈]昨日酒店(Yesterday Hotel)(55299776)</t>
  </si>
  <si>
    <t>豪华房&lt;1&gt;&lt;不退款&gt;&lt;2人入住&gt;</t>
  </si>
  <si>
    <t>Kaeoprasert/Ongart</t>
  </si>
  <si>
    <t>[新山]新山希尔顿逸林酒店(Doubletree by Hilton Johor Bahru)(55491770)</t>
  </si>
  <si>
    <t>双人床房&lt;不退款&gt;&lt;2人入住&gt;</t>
  </si>
  <si>
    <t>Wan LONG/WAN IBRAHIM</t>
  </si>
  <si>
    <t>，</t>
  </si>
  <si>
    <t>本期扣款72.1元</t>
  </si>
  <si>
    <t>16138099548此单多收2625元退回</t>
  </si>
  <si>
    <t>16138097587此单多收2536元退回</t>
  </si>
  <si>
    <t>本期扣款184.24</t>
  </si>
  <si>
    <t xml:space="preserve"> 47438.32 HKD</t>
  </si>
  <si>
    <t>A211130102445481</t>
  </si>
  <si>
    <t>A211130102521925</t>
  </si>
  <si>
    <t>A211130102627481</t>
  </si>
  <si>
    <t>总计：47438.32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</si>
  <si>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</si>
  <si>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</si>
  <si>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</si>
  <si>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</si>
  <si>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</si>
  <si>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</si>
  <si>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</si>
  <si>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</si>
  <si>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</si>
  <si>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</si>
  <si>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</si>
  <si>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</si>
  <si>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</si>
  <si>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</si>
  <si>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</si>
  <si>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</si>
  <si>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</si>
  <si>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2021-11-26</t>
  </si>
  <si>
    <t>2314995</t>
  </si>
  <si>
    <t>昨日酒店</t>
  </si>
  <si>
    <t>Kaeoprasert Ongart</t>
  </si>
  <si>
    <t>2021-11-27</t>
  </si>
  <si>
    <t>退房日周结</t>
  </si>
  <si>
    <t>209.25</t>
  </si>
  <si>
    <t>255.00</t>
  </si>
  <si>
    <t>0</t>
  </si>
  <si>
    <t>0.00</t>
  </si>
  <si>
    <t>携程汇智国际直连</t>
  </si>
  <si>
    <t>2021-11-26 22:21:30</t>
  </si>
  <si>
    <t>否</t>
  </si>
  <si>
    <t>汇智国际旅游发展有限公司</t>
  </si>
  <si>
    <t>直连</t>
  </si>
  <si>
    <t>2314478</t>
  </si>
  <si>
    <t>曼彻斯特机场智选假日酒店</t>
  </si>
  <si>
    <t>Mash Margaret</t>
  </si>
  <si>
    <t>623.66</t>
  </si>
  <si>
    <t>760.00</t>
  </si>
  <si>
    <t>2021-11-26 19:26:44</t>
  </si>
  <si>
    <t>2314238</t>
  </si>
  <si>
    <t>LTC葛洛多克惬意酒店</t>
  </si>
  <si>
    <t>andriana andriana</t>
  </si>
  <si>
    <t>163.30</t>
  </si>
  <si>
    <t>199.00</t>
  </si>
  <si>
    <t>2021-11-26 18:36:16</t>
  </si>
  <si>
    <t>2313797</t>
  </si>
  <si>
    <t>旧金山马奎斯联合广场万豪酒店</t>
  </si>
  <si>
    <t>Sun Bangwei</t>
  </si>
  <si>
    <t>1630.53</t>
  </si>
  <si>
    <t>1987.00</t>
  </si>
  <si>
    <t>2021-11-26 16:38:48</t>
  </si>
  <si>
    <t>2313498</t>
  </si>
  <si>
    <t>多伦多马克姆万豪酒店</t>
  </si>
  <si>
    <t>Wang Yong Wang</t>
  </si>
  <si>
    <t>750.85</t>
  </si>
  <si>
    <t>915.00</t>
  </si>
  <si>
    <t>2021-11-26 13:38:37</t>
  </si>
  <si>
    <t>2313241</t>
  </si>
  <si>
    <t>普吉岛芭东福朋喜来登海滩度假酒店</t>
  </si>
  <si>
    <t>Longmore Paul,Kesornthong Atchara</t>
  </si>
  <si>
    <t>397.17</t>
  </si>
  <si>
    <t>484.00</t>
  </si>
  <si>
    <t>2021-11-26 10:40:59</t>
  </si>
  <si>
    <t>2313097</t>
  </si>
  <si>
    <t>Paletta Alessandro</t>
  </si>
  <si>
    <t>581.81</t>
  </si>
  <si>
    <t>709.00</t>
  </si>
  <si>
    <t>2021-11-26 03:34:12</t>
  </si>
  <si>
    <t>2021-11-25</t>
  </si>
  <si>
    <t>2313025</t>
  </si>
  <si>
    <t xml:space="preserve">都柏林酒店 </t>
  </si>
  <si>
    <t>alarcon Stephen</t>
  </si>
  <si>
    <t>338.29</t>
  </si>
  <si>
    <t>412.00</t>
  </si>
  <si>
    <t>2021-11-25 23:05:25</t>
  </si>
  <si>
    <t>2312951</t>
  </si>
  <si>
    <t>欧洲之星大中心酒店</t>
  </si>
  <si>
    <t>Giessler Hartmut</t>
  </si>
  <si>
    <t>545.21</t>
  </si>
  <si>
    <t>664.00</t>
  </si>
  <si>
    <t>2021-11-25 22:09:30</t>
  </si>
  <si>
    <t>2312778</t>
  </si>
  <si>
    <t>吉隆坡中国城喜来登福朋酒店</t>
  </si>
  <si>
    <t>Lim Chee Ching</t>
  </si>
  <si>
    <t>279.17</t>
  </si>
  <si>
    <t>340.00</t>
  </si>
  <si>
    <t>2021-11-25 20:23:35</t>
  </si>
  <si>
    <t>2312729</t>
  </si>
  <si>
    <t>槟城东家酒店</t>
  </si>
  <si>
    <t>LIU NING</t>
  </si>
  <si>
    <t>1399.15</t>
  </si>
  <si>
    <t>1704.00</t>
  </si>
  <si>
    <t>2021-11-25 19:51:44</t>
  </si>
  <si>
    <t>2311335</t>
  </si>
  <si>
    <t>芝加哥 JW 万豪酒店</t>
  </si>
  <si>
    <t>ZHOU LINXIAO</t>
  </si>
  <si>
    <t>1060.04</t>
  </si>
  <si>
    <t>1291.00</t>
  </si>
  <si>
    <t>2021-11-25 06:12:33</t>
  </si>
  <si>
    <t>2311250</t>
  </si>
  <si>
    <t>新加坡81酒店兰花</t>
  </si>
  <si>
    <t>Seah Cheng Kwee</t>
  </si>
  <si>
    <t>329.46</t>
  </si>
  <si>
    <t>401.00</t>
  </si>
  <si>
    <t>2021-11-25 00:15:54</t>
  </si>
  <si>
    <t>2021-11-24</t>
  </si>
  <si>
    <t>2311005</t>
  </si>
  <si>
    <t>甲米阿楠塔布琳度假酒店</t>
  </si>
  <si>
    <t>promthong auttapon</t>
  </si>
  <si>
    <t>388.62</t>
  </si>
  <si>
    <t>473.00</t>
  </si>
  <si>
    <t>2021-11-24 20:56:25</t>
  </si>
  <si>
    <t>2309894</t>
  </si>
  <si>
    <t>蓝道佛山新卡罗尔顿万怡酒店</t>
  </si>
  <si>
    <t>Person Jenell</t>
  </si>
  <si>
    <t>1629.23</t>
  </si>
  <si>
    <t>1983.00</t>
  </si>
  <si>
    <t>2021-11-24 09:09:31</t>
  </si>
  <si>
    <t>2021-11-23</t>
  </si>
  <si>
    <t>2308579</t>
  </si>
  <si>
    <t>新加坡81酒店皇宫</t>
  </si>
  <si>
    <t>LIU YUE</t>
  </si>
  <si>
    <t>303.81</t>
  </si>
  <si>
    <t>370.00</t>
  </si>
  <si>
    <t>2021-11-23 11:15:39</t>
  </si>
  <si>
    <t>2308565</t>
  </si>
  <si>
    <t>华盛顿特区市中心万豪居家酒店</t>
  </si>
  <si>
    <t>Lin Haotian,Zhang Jiawen</t>
  </si>
  <si>
    <t>1992.81</t>
  </si>
  <si>
    <t>2427.00</t>
  </si>
  <si>
    <t>2021-11-23 11:06:20</t>
  </si>
  <si>
    <t>2308359</t>
  </si>
  <si>
    <t>庞赫加尔皇家大酒店</t>
  </si>
  <si>
    <t>Sofiawati Maria</t>
  </si>
  <si>
    <t>416.30</t>
  </si>
  <si>
    <t>507.00</t>
  </si>
  <si>
    <t>2021-11-23 07:12:33</t>
  </si>
  <si>
    <t>2021-11-22</t>
  </si>
  <si>
    <t>2307963</t>
  </si>
  <si>
    <t>公主酒店</t>
  </si>
  <si>
    <t>choi jung soo</t>
  </si>
  <si>
    <t>395.05</t>
  </si>
  <si>
    <t>481.00</t>
  </si>
  <si>
    <t>2021-11-22 19:44:09</t>
  </si>
  <si>
    <t>2021-11-20</t>
  </si>
  <si>
    <t>2305521</t>
  </si>
  <si>
    <t>莫斯科帕维列茨卡娅万怡酒店</t>
  </si>
  <si>
    <t>KURBATSKaia Tatiana</t>
  </si>
  <si>
    <t>2359.84</t>
  </si>
  <si>
    <t>2874.00</t>
  </si>
  <si>
    <t>2021-11-20 20:17:29</t>
  </si>
  <si>
    <t>2021-11-19</t>
  </si>
  <si>
    <t>2303439</t>
  </si>
  <si>
    <t>艾肯威士忌路万豪唐普雷斯酒店</t>
  </si>
  <si>
    <t>Vaughn Shanya</t>
  </si>
  <si>
    <t>1070.84</t>
  </si>
  <si>
    <t>1304.00</t>
  </si>
  <si>
    <t>2021-11-19 03:14:30</t>
  </si>
  <si>
    <t>2303394</t>
  </si>
  <si>
    <t>威基基喜来登酒店</t>
  </si>
  <si>
    <t>wang xinmiao,cao tianyu</t>
  </si>
  <si>
    <t>18825.72</t>
  </si>
  <si>
    <t>22947.00</t>
  </si>
  <si>
    <t>2021-11-19 00:19:03</t>
  </si>
  <si>
    <t>2021-11-18</t>
  </si>
  <si>
    <t>2302315</t>
  </si>
  <si>
    <t>纳什维尔万丽酒店</t>
  </si>
  <si>
    <t>Kriews Samantha Catherine</t>
  </si>
  <si>
    <t>1238.80</t>
  </si>
  <si>
    <t>1510.00</t>
  </si>
  <si>
    <t>2021-11-18 04:25:39</t>
  </si>
  <si>
    <t>2021-11-07</t>
  </si>
  <si>
    <t>2291852</t>
  </si>
  <si>
    <t>拉斯维加斯华尔道夫酒店</t>
  </si>
  <si>
    <t>Grosz Justin</t>
  </si>
  <si>
    <t>1445.12</t>
  </si>
  <si>
    <t>1754.00</t>
  </si>
  <si>
    <t>2021-11-07 05:16:27</t>
  </si>
  <si>
    <t>2021-11-01</t>
  </si>
  <si>
    <t>2286963</t>
  </si>
  <si>
    <t>貝伊爾鑽石酒店及會議中心</t>
  </si>
  <si>
    <t>Ahmed Maqbool</t>
  </si>
  <si>
    <t>1424.60</t>
  </si>
  <si>
    <t>1727.00</t>
  </si>
  <si>
    <t>2021-11-01 08:19:39</t>
  </si>
  <si>
    <t>2021-10-31</t>
  </si>
  <si>
    <t>2286446</t>
  </si>
  <si>
    <t>洛杉矶环球影城喜来登酒店</t>
  </si>
  <si>
    <t>fan hongyuan,miao aijing</t>
  </si>
  <si>
    <t>3466.23</t>
  </si>
  <si>
    <t>4202.00</t>
  </si>
  <si>
    <t>684.66</t>
  </si>
  <si>
    <t>-3517</t>
  </si>
  <si>
    <t>-2901</t>
  </si>
  <si>
    <t>2021-10-31 08:54:20</t>
  </si>
  <si>
    <t>2286343</t>
  </si>
  <si>
    <t>沉默花园科隆布鲁克诺富姆酒店</t>
  </si>
  <si>
    <t>Nieuwenhuizen Ronald</t>
  </si>
  <si>
    <t>329.92</t>
  </si>
  <si>
    <t>400.00</t>
  </si>
  <si>
    <t>2021-10-31 08:37:13</t>
  </si>
  <si>
    <t>2021-10-28</t>
  </si>
  <si>
    <t>2284300</t>
  </si>
  <si>
    <t>多梅洛斯图加特酒店</t>
  </si>
  <si>
    <t>Weinfurter Marion</t>
  </si>
  <si>
    <t>443.87</t>
  </si>
  <si>
    <t>539.00</t>
  </si>
  <si>
    <t>2021-10-28 06:08:30</t>
  </si>
  <si>
    <t>2021-10-08</t>
  </si>
  <si>
    <t>2274352</t>
  </si>
  <si>
    <t>万豪丹佛奥罗拉/帕克万豪费尔菲尔德酒店</t>
  </si>
  <si>
    <t>CAMPAGNA BARBARA</t>
  </si>
  <si>
    <t>1336.62</t>
  </si>
  <si>
    <t>1610.00</t>
  </si>
  <si>
    <t>2021-10-08 11:53:02</t>
  </si>
  <si>
    <t>2021-09-30</t>
  </si>
  <si>
    <t>2269803</t>
  </si>
  <si>
    <t>首尔JW万豪酒店</t>
  </si>
  <si>
    <t>Jang Eunyoung</t>
  </si>
  <si>
    <t>952.49</t>
  </si>
  <si>
    <t>1144.00</t>
  </si>
  <si>
    <t>2021-09-30 17:55:37</t>
  </si>
  <si>
    <t>2021-07-02</t>
  </si>
  <si>
    <t>2180343</t>
  </si>
  <si>
    <t>旧金山艾美酒店</t>
  </si>
  <si>
    <t>Tishchenko Laura</t>
  </si>
  <si>
    <t>2738.58</t>
  </si>
  <si>
    <t>3288.00</t>
  </si>
  <si>
    <t>2021-07-02 00:53:00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</si>
</sst>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16" borderId="5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2" fillId="7" borderId="3" applyNumberFormat="0" applyAlignment="0" applyProtection="0">
      <alignment vertical="center"/>
    </xf>
    <xf numFmtId="0" fontId="11" fillId="7" borderId="1" applyNumberFormat="0" applyAlignment="0" applyProtection="0">
      <alignment vertical="center"/>
    </xf>
    <xf numFmtId="0" fontId="18" fillId="18" borderId="6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16417271840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44526</v>
      </c>
      <c r="G2" s="5">
        <v>44527</v>
      </c>
      <c r="H2" s="4">
        <v>1</v>
      </c>
      <c r="I2" s="4">
        <v>1</v>
      </c>
      <c r="J2" s="4">
        <v>1</v>
      </c>
      <c r="K2" s="4" t="s">
        <v>29</v>
      </c>
      <c r="L2" s="4">
        <v>1144</v>
      </c>
      <c r="M2" s="4">
        <v>1144</v>
      </c>
      <c r="N2" s="4" t="s">
        <v>30</v>
      </c>
      <c r="O2" s="4" t="s">
        <v>31</v>
      </c>
      <c r="P2" s="4" t="s">
        <v>32</v>
      </c>
      <c r="Q2" s="4">
        <v>0</v>
      </c>
      <c r="R2" s="6">
        <v>44469</v>
      </c>
      <c r="S2" s="5">
        <v>44530</v>
      </c>
      <c r="T2" s="4" t="s">
        <v>33</v>
      </c>
      <c r="U2" s="4">
        <v>1144</v>
      </c>
      <c r="V2" s="4">
        <v>0</v>
      </c>
      <c r="W2" s="4">
        <v>0</v>
      </c>
      <c r="X2" s="4"/>
      <c r="Y2" s="4">
        <v>98564405</v>
      </c>
    </row>
    <row r="3" s="4" customFormat="1" spans="1:25">
      <c r="A3" s="4">
        <v>16494944023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44525</v>
      </c>
      <c r="G3" s="5">
        <v>44527</v>
      </c>
      <c r="H3" s="4">
        <v>1</v>
      </c>
      <c r="I3" s="4">
        <v>2</v>
      </c>
      <c r="J3" s="4">
        <v>2</v>
      </c>
      <c r="K3" s="4" t="s">
        <v>29</v>
      </c>
      <c r="L3" s="4">
        <v>1610</v>
      </c>
      <c r="M3" s="4">
        <v>1610</v>
      </c>
      <c r="N3" s="4" t="s">
        <v>36</v>
      </c>
      <c r="O3" s="4" t="s">
        <v>31</v>
      </c>
      <c r="P3" s="4" t="s">
        <v>32</v>
      </c>
      <c r="Q3" s="4">
        <v>0</v>
      </c>
      <c r="R3" s="6">
        <v>44477</v>
      </c>
      <c r="S3" s="5">
        <v>44530</v>
      </c>
      <c r="T3" s="4" t="s">
        <v>33</v>
      </c>
      <c r="U3" s="4">
        <v>1610</v>
      </c>
      <c r="V3" s="4">
        <v>0</v>
      </c>
      <c r="W3" s="4">
        <v>0</v>
      </c>
      <c r="X3" s="4"/>
      <c r="Y3" s="4">
        <v>75223530</v>
      </c>
    </row>
    <row r="4" s="4" customFormat="1" spans="1:25">
      <c r="A4" s="4">
        <v>16680133296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44526</v>
      </c>
      <c r="G4" s="5">
        <v>44527</v>
      </c>
      <c r="H4" s="4">
        <v>1</v>
      </c>
      <c r="I4" s="4">
        <v>1</v>
      </c>
      <c r="J4" s="4">
        <v>1</v>
      </c>
      <c r="K4" s="4" t="s">
        <v>29</v>
      </c>
      <c r="L4" s="4">
        <v>539</v>
      </c>
      <c r="M4" s="4">
        <v>539</v>
      </c>
      <c r="N4" s="4" t="s">
        <v>39</v>
      </c>
      <c r="O4" s="4" t="s">
        <v>31</v>
      </c>
      <c r="P4" s="4" t="s">
        <v>32</v>
      </c>
      <c r="Q4" s="4">
        <v>0</v>
      </c>
      <c r="R4" s="6">
        <v>44497</v>
      </c>
      <c r="S4" s="5">
        <v>44530</v>
      </c>
      <c r="T4" s="4" t="s">
        <v>33</v>
      </c>
      <c r="U4" s="4">
        <v>539</v>
      </c>
      <c r="V4" s="4">
        <v>0</v>
      </c>
      <c r="W4" s="4">
        <v>0</v>
      </c>
      <c r="X4" s="4">
        <v>2284300</v>
      </c>
      <c r="Y4" s="4" t="s">
        <v>40</v>
      </c>
    </row>
    <row r="5" s="4" customFormat="1" spans="1:25">
      <c r="A5" s="4">
        <v>16707654954</v>
      </c>
      <c r="B5" s="4" t="s">
        <v>25</v>
      </c>
      <c r="C5" s="4" t="s">
        <v>26</v>
      </c>
      <c r="D5" s="4" t="s">
        <v>41</v>
      </c>
      <c r="E5" s="4" t="s">
        <v>42</v>
      </c>
      <c r="F5" s="5">
        <v>44526</v>
      </c>
      <c r="G5" s="5">
        <v>44527</v>
      </c>
      <c r="H5" s="4">
        <v>1</v>
      </c>
      <c r="I5" s="4">
        <v>1</v>
      </c>
      <c r="J5" s="4">
        <v>1</v>
      </c>
      <c r="K5" s="4" t="s">
        <v>29</v>
      </c>
      <c r="L5" s="4">
        <v>400</v>
      </c>
      <c r="M5" s="4">
        <v>400</v>
      </c>
      <c r="N5" s="4" t="s">
        <v>43</v>
      </c>
      <c r="O5" s="4" t="s">
        <v>31</v>
      </c>
      <c r="P5" s="4" t="s">
        <v>32</v>
      </c>
      <c r="Q5" s="4">
        <v>0</v>
      </c>
      <c r="R5" s="6">
        <v>44500</v>
      </c>
      <c r="S5" s="5">
        <v>44530</v>
      </c>
      <c r="T5" s="4" t="s">
        <v>33</v>
      </c>
      <c r="U5" s="4">
        <v>400</v>
      </c>
      <c r="V5" s="4">
        <v>0</v>
      </c>
      <c r="W5" s="4">
        <v>0</v>
      </c>
      <c r="X5" s="4"/>
      <c r="Y5" s="4">
        <v>1851064001</v>
      </c>
    </row>
    <row r="6" s="4" customFormat="1" spans="1:25">
      <c r="A6" s="4">
        <v>16708045502</v>
      </c>
      <c r="B6" s="4" t="s">
        <v>25</v>
      </c>
      <c r="C6" s="4" t="s">
        <v>26</v>
      </c>
      <c r="D6" s="4" t="s">
        <v>44</v>
      </c>
      <c r="E6" s="4" t="s">
        <v>45</v>
      </c>
      <c r="F6" s="5">
        <v>44525</v>
      </c>
      <c r="G6" s="5">
        <v>44527</v>
      </c>
      <c r="H6" s="4">
        <v>1</v>
      </c>
      <c r="I6" s="4">
        <v>2</v>
      </c>
      <c r="J6" s="4">
        <v>2</v>
      </c>
      <c r="K6" s="4" t="s">
        <v>29</v>
      </c>
      <c r="L6" s="4">
        <v>4202</v>
      </c>
      <c r="M6" s="4">
        <v>4202</v>
      </c>
      <c r="N6" s="4" t="s">
        <v>46</v>
      </c>
      <c r="O6" s="4" t="s">
        <v>31</v>
      </c>
      <c r="P6" s="4" t="s">
        <v>32</v>
      </c>
      <c r="Q6" s="4">
        <v>0</v>
      </c>
      <c r="R6" s="6">
        <v>44500</v>
      </c>
      <c r="S6" s="5">
        <v>44530</v>
      </c>
      <c r="T6" s="4" t="s">
        <v>33</v>
      </c>
      <c r="U6" s="4">
        <v>4202</v>
      </c>
      <c r="V6" s="4">
        <v>0</v>
      </c>
      <c r="W6" s="4">
        <v>0</v>
      </c>
      <c r="X6" s="4"/>
      <c r="Y6" s="4">
        <v>97392707</v>
      </c>
    </row>
    <row r="7" s="4" customFormat="1" spans="1:25">
      <c r="A7" s="4">
        <v>16711271473</v>
      </c>
      <c r="B7" s="4" t="s">
        <v>25</v>
      </c>
      <c r="C7" s="4" t="s">
        <v>26</v>
      </c>
      <c r="D7" s="4" t="s">
        <v>47</v>
      </c>
      <c r="E7" s="4" t="s">
        <v>48</v>
      </c>
      <c r="F7" s="5">
        <v>44524</v>
      </c>
      <c r="G7" s="5">
        <v>44527</v>
      </c>
      <c r="H7" s="4">
        <v>1</v>
      </c>
      <c r="I7" s="4">
        <v>3</v>
      </c>
      <c r="J7" s="4">
        <v>3</v>
      </c>
      <c r="K7" s="4" t="s">
        <v>29</v>
      </c>
      <c r="L7" s="4">
        <v>1727</v>
      </c>
      <c r="M7" s="4">
        <v>1727</v>
      </c>
      <c r="N7" s="4" t="s">
        <v>49</v>
      </c>
      <c r="O7" s="4" t="s">
        <v>31</v>
      </c>
      <c r="P7" s="4" t="s">
        <v>32</v>
      </c>
      <c r="Q7" s="4">
        <v>0</v>
      </c>
      <c r="R7" s="6">
        <v>44501</v>
      </c>
      <c r="S7" s="5">
        <v>44530</v>
      </c>
      <c r="T7" s="4" t="s">
        <v>33</v>
      </c>
      <c r="U7" s="4">
        <v>1727</v>
      </c>
      <c r="V7" s="4">
        <v>0</v>
      </c>
      <c r="W7" s="4">
        <v>0</v>
      </c>
      <c r="X7" s="4"/>
      <c r="Y7" s="4" t="s">
        <v>50</v>
      </c>
    </row>
    <row r="8" s="4" customFormat="1" spans="1:25">
      <c r="A8" s="4">
        <v>16750898221</v>
      </c>
      <c r="B8" s="4" t="s">
        <v>25</v>
      </c>
      <c r="C8" s="4" t="s">
        <v>26</v>
      </c>
      <c r="D8" s="4" t="s">
        <v>51</v>
      </c>
      <c r="E8" s="4" t="s">
        <v>52</v>
      </c>
      <c r="F8" s="5">
        <v>44526</v>
      </c>
      <c r="G8" s="5">
        <v>44527</v>
      </c>
      <c r="H8" s="4">
        <v>1</v>
      </c>
      <c r="I8" s="4">
        <v>1</v>
      </c>
      <c r="J8" s="4">
        <v>1</v>
      </c>
      <c r="K8" s="4" t="s">
        <v>29</v>
      </c>
      <c r="L8" s="4">
        <v>1754</v>
      </c>
      <c r="M8" s="4">
        <v>1754</v>
      </c>
      <c r="N8" s="4" t="s">
        <v>53</v>
      </c>
      <c r="O8" s="4" t="s">
        <v>31</v>
      </c>
      <c r="P8" s="4" t="s">
        <v>32</v>
      </c>
      <c r="Q8" s="4">
        <v>0</v>
      </c>
      <c r="R8" s="6">
        <v>44507</v>
      </c>
      <c r="S8" s="5">
        <v>44530</v>
      </c>
      <c r="T8" s="4" t="s">
        <v>33</v>
      </c>
      <c r="U8" s="4">
        <v>1754</v>
      </c>
      <c r="V8" s="4">
        <v>0</v>
      </c>
      <c r="W8" s="4">
        <v>0</v>
      </c>
      <c r="X8" s="4">
        <v>2291852</v>
      </c>
      <c r="Y8" s="4">
        <v>3201562968</v>
      </c>
    </row>
    <row r="9" s="4" customFormat="1" spans="1:25">
      <c r="A9" s="4">
        <v>16708045502</v>
      </c>
      <c r="B9" s="4" t="s">
        <v>25</v>
      </c>
      <c r="C9" s="4" t="s">
        <v>54</v>
      </c>
      <c r="D9" s="4" t="s">
        <v>44</v>
      </c>
      <c r="E9" s="4" t="s">
        <v>45</v>
      </c>
      <c r="F9" s="5">
        <v>44525</v>
      </c>
      <c r="G9" s="5">
        <v>44527</v>
      </c>
      <c r="H9" s="4">
        <v>1</v>
      </c>
      <c r="I9" s="4">
        <v>2</v>
      </c>
      <c r="J9" s="4">
        <v>2</v>
      </c>
      <c r="K9" s="4" t="s">
        <v>29</v>
      </c>
      <c r="L9" s="4">
        <v>-3589.44</v>
      </c>
      <c r="M9" s="4">
        <v>-3589.44</v>
      </c>
      <c r="N9" s="4" t="s">
        <v>46</v>
      </c>
      <c r="O9" s="4" t="s">
        <v>31</v>
      </c>
      <c r="P9" s="4" t="s">
        <v>32</v>
      </c>
      <c r="Q9" s="4">
        <v>0</v>
      </c>
      <c r="R9" s="6">
        <v>44500</v>
      </c>
      <c r="S9" s="5">
        <v>44530</v>
      </c>
      <c r="T9" s="4" t="s">
        <v>33</v>
      </c>
      <c r="U9" s="4">
        <v>-3589.44</v>
      </c>
      <c r="V9" s="4">
        <v>0</v>
      </c>
      <c r="W9" s="4">
        <v>0</v>
      </c>
      <c r="X9" s="4"/>
      <c r="Y9" s="4">
        <v>97392707</v>
      </c>
    </row>
    <row r="10" s="4" customFormat="1" spans="1:25">
      <c r="A10" s="4">
        <v>16815216281</v>
      </c>
      <c r="B10" s="4" t="s">
        <v>25</v>
      </c>
      <c r="C10" s="4" t="s">
        <v>26</v>
      </c>
      <c r="D10" s="4" t="s">
        <v>55</v>
      </c>
      <c r="E10" s="4" t="s">
        <v>56</v>
      </c>
      <c r="F10" s="5">
        <v>44526</v>
      </c>
      <c r="G10" s="5">
        <v>44527</v>
      </c>
      <c r="H10" s="4">
        <v>1</v>
      </c>
      <c r="I10" s="4">
        <v>1</v>
      </c>
      <c r="J10" s="4">
        <v>1</v>
      </c>
      <c r="K10" s="4" t="s">
        <v>29</v>
      </c>
      <c r="L10" s="4">
        <v>1510</v>
      </c>
      <c r="M10" s="4">
        <v>1510</v>
      </c>
      <c r="N10" s="4" t="s">
        <v>57</v>
      </c>
      <c r="O10" s="4" t="s">
        <v>31</v>
      </c>
      <c r="P10" s="4" t="s">
        <v>32</v>
      </c>
      <c r="Q10" s="4">
        <v>0</v>
      </c>
      <c r="R10" s="6">
        <v>44518</v>
      </c>
      <c r="S10" s="5">
        <v>44530</v>
      </c>
      <c r="T10" s="4" t="s">
        <v>33</v>
      </c>
      <c r="U10" s="4">
        <v>1510</v>
      </c>
      <c r="V10" s="4">
        <v>0</v>
      </c>
      <c r="W10" s="4">
        <v>0</v>
      </c>
      <c r="X10" s="4"/>
      <c r="Y10" s="4">
        <v>84282332</v>
      </c>
    </row>
    <row r="11" s="4" customFormat="1" spans="1:24">
      <c r="A11" s="4">
        <v>16138099548</v>
      </c>
      <c r="B11" s="4" t="s">
        <v>25</v>
      </c>
      <c r="C11" s="4" t="s">
        <v>58</v>
      </c>
      <c r="D11" s="4" t="s">
        <v>59</v>
      </c>
      <c r="E11" s="4" t="s">
        <v>60</v>
      </c>
      <c r="F11" s="5">
        <v>44524</v>
      </c>
      <c r="G11" s="5">
        <v>44527</v>
      </c>
      <c r="H11" s="4">
        <v>1</v>
      </c>
      <c r="I11" s="4">
        <v>3</v>
      </c>
      <c r="J11" s="4">
        <v>3</v>
      </c>
      <c r="K11" s="4" t="s">
        <v>29</v>
      </c>
      <c r="L11" s="4">
        <v>-2625</v>
      </c>
      <c r="M11" s="4">
        <v>-2625</v>
      </c>
      <c r="N11" s="4" t="s">
        <v>61</v>
      </c>
      <c r="O11" s="4" t="s">
        <v>31</v>
      </c>
      <c r="P11" s="4" t="s">
        <v>32</v>
      </c>
      <c r="Q11" s="4">
        <v>0</v>
      </c>
      <c r="R11" s="6">
        <v>44434</v>
      </c>
      <c r="S11" s="5">
        <v>44530</v>
      </c>
      <c r="T11" s="4" t="s">
        <v>33</v>
      </c>
      <c r="U11" s="4">
        <v>-2625</v>
      </c>
      <c r="V11" s="4">
        <v>0</v>
      </c>
      <c r="W11" s="4">
        <v>0</v>
      </c>
      <c r="X11" s="4">
        <v>2233143</v>
      </c>
    </row>
    <row r="12" s="4" customFormat="1" spans="1:24">
      <c r="A12" s="4">
        <v>16138097587</v>
      </c>
      <c r="B12" s="4" t="s">
        <v>25</v>
      </c>
      <c r="C12" s="4" t="s">
        <v>58</v>
      </c>
      <c r="D12" s="4" t="s">
        <v>59</v>
      </c>
      <c r="E12" s="4" t="s">
        <v>62</v>
      </c>
      <c r="F12" s="5">
        <v>44524</v>
      </c>
      <c r="G12" s="5">
        <v>44527</v>
      </c>
      <c r="H12" s="4">
        <v>1</v>
      </c>
      <c r="I12" s="4">
        <v>3</v>
      </c>
      <c r="J12" s="4">
        <v>3</v>
      </c>
      <c r="K12" s="4" t="s">
        <v>29</v>
      </c>
      <c r="L12" s="4">
        <v>-2536</v>
      </c>
      <c r="M12" s="4">
        <v>-2536</v>
      </c>
      <c r="N12" s="4" t="s">
        <v>61</v>
      </c>
      <c r="O12" s="4" t="s">
        <v>31</v>
      </c>
      <c r="P12" s="4" t="s">
        <v>32</v>
      </c>
      <c r="Q12" s="4">
        <v>0</v>
      </c>
      <c r="R12" s="6">
        <v>44434</v>
      </c>
      <c r="S12" s="5">
        <v>44530</v>
      </c>
      <c r="T12" s="4" t="s">
        <v>33</v>
      </c>
      <c r="U12" s="4">
        <v>-2536</v>
      </c>
      <c r="V12" s="4">
        <v>0</v>
      </c>
      <c r="W12" s="4">
        <v>0</v>
      </c>
      <c r="X12" s="4">
        <v>2233141</v>
      </c>
    </row>
    <row r="13" s="4" customFormat="1" spans="1:25">
      <c r="A13" s="4">
        <v>16818750580</v>
      </c>
      <c r="B13" s="4" t="s">
        <v>25</v>
      </c>
      <c r="C13" s="4" t="s">
        <v>26</v>
      </c>
      <c r="D13" s="4" t="s">
        <v>63</v>
      </c>
      <c r="E13" s="4" t="s">
        <v>64</v>
      </c>
      <c r="F13" s="5">
        <v>44520</v>
      </c>
      <c r="G13" s="5">
        <v>44527</v>
      </c>
      <c r="H13" s="4">
        <v>1</v>
      </c>
      <c r="I13" s="4">
        <v>7</v>
      </c>
      <c r="J13" s="4">
        <v>7</v>
      </c>
      <c r="K13" s="4" t="s">
        <v>29</v>
      </c>
      <c r="L13" s="4">
        <v>22947</v>
      </c>
      <c r="M13" s="4">
        <v>22947</v>
      </c>
      <c r="N13" s="4" t="s">
        <v>65</v>
      </c>
      <c r="O13" s="4" t="s">
        <v>31</v>
      </c>
      <c r="P13" s="4" t="s">
        <v>32</v>
      </c>
      <c r="Q13" s="4">
        <v>0</v>
      </c>
      <c r="R13" s="6">
        <v>44519</v>
      </c>
      <c r="S13" s="5">
        <v>44530</v>
      </c>
      <c r="T13" s="4" t="s">
        <v>33</v>
      </c>
      <c r="U13" s="4">
        <v>22947</v>
      </c>
      <c r="V13" s="4">
        <v>0</v>
      </c>
      <c r="W13" s="4">
        <v>0</v>
      </c>
      <c r="X13" s="4">
        <v>2303394</v>
      </c>
      <c r="Y13" s="4">
        <v>85005199</v>
      </c>
    </row>
    <row r="14" s="4" customFormat="1" spans="1:25">
      <c r="A14" s="4">
        <v>16821484134</v>
      </c>
      <c r="B14" s="4" t="s">
        <v>25</v>
      </c>
      <c r="C14" s="4" t="s">
        <v>26</v>
      </c>
      <c r="D14" s="4" t="s">
        <v>66</v>
      </c>
      <c r="E14" s="4" t="s">
        <v>67</v>
      </c>
      <c r="F14" s="5">
        <v>44525</v>
      </c>
      <c r="G14" s="5">
        <v>44527</v>
      </c>
      <c r="H14" s="4">
        <v>1</v>
      </c>
      <c r="I14" s="4">
        <v>2</v>
      </c>
      <c r="J14" s="4">
        <v>2</v>
      </c>
      <c r="K14" s="4" t="s">
        <v>29</v>
      </c>
      <c r="L14" s="4">
        <v>1304</v>
      </c>
      <c r="M14" s="4">
        <v>1304</v>
      </c>
      <c r="N14" s="4" t="s">
        <v>68</v>
      </c>
      <c r="O14" s="4" t="s">
        <v>31</v>
      </c>
      <c r="P14" s="4" t="s">
        <v>32</v>
      </c>
      <c r="Q14" s="4">
        <v>0</v>
      </c>
      <c r="R14" s="6">
        <v>44519</v>
      </c>
      <c r="S14" s="5">
        <v>44530</v>
      </c>
      <c r="T14" s="4" t="s">
        <v>33</v>
      </c>
      <c r="U14" s="4">
        <v>1304</v>
      </c>
      <c r="V14" s="4">
        <v>0</v>
      </c>
      <c r="W14" s="4">
        <v>0</v>
      </c>
      <c r="X14" s="4"/>
      <c r="Y14" s="4">
        <v>85171792</v>
      </c>
    </row>
    <row r="15" s="4" customFormat="1" spans="1:25">
      <c r="A15" s="4">
        <v>16825816192</v>
      </c>
      <c r="B15" s="4" t="s">
        <v>25</v>
      </c>
      <c r="C15" s="4" t="s">
        <v>26</v>
      </c>
      <c r="D15" s="4" t="s">
        <v>69</v>
      </c>
      <c r="E15" s="4" t="s">
        <v>70</v>
      </c>
      <c r="F15" s="5">
        <v>44526</v>
      </c>
      <c r="G15" s="5">
        <v>44527</v>
      </c>
      <c r="H15" s="4">
        <v>1</v>
      </c>
      <c r="I15" s="4">
        <v>1</v>
      </c>
      <c r="J15" s="4">
        <v>1</v>
      </c>
      <c r="K15" s="4" t="s">
        <v>29</v>
      </c>
      <c r="L15" s="4">
        <v>1700</v>
      </c>
      <c r="M15" s="4">
        <v>1700</v>
      </c>
      <c r="N15" s="4" t="s">
        <v>71</v>
      </c>
      <c r="O15" s="4" t="s">
        <v>31</v>
      </c>
      <c r="P15" s="4" t="s">
        <v>32</v>
      </c>
      <c r="Q15" s="4">
        <v>0</v>
      </c>
      <c r="R15" s="6">
        <v>44519</v>
      </c>
      <c r="S15" s="5">
        <v>44530</v>
      </c>
      <c r="T15" s="4" t="s">
        <v>33</v>
      </c>
      <c r="U15" s="4">
        <v>1700</v>
      </c>
      <c r="V15" s="4">
        <v>0</v>
      </c>
      <c r="W15" s="4">
        <v>0</v>
      </c>
      <c r="X15" s="4">
        <v>2304601</v>
      </c>
      <c r="Y15" s="4">
        <v>85928199</v>
      </c>
    </row>
    <row r="16" s="4" customFormat="1" spans="1:25">
      <c r="A16" s="4">
        <v>16825816192</v>
      </c>
      <c r="B16" s="4" t="s">
        <v>25</v>
      </c>
      <c r="C16" s="4" t="s">
        <v>58</v>
      </c>
      <c r="D16" s="4" t="s">
        <v>69</v>
      </c>
      <c r="E16" s="4" t="s">
        <v>70</v>
      </c>
      <c r="F16" s="5">
        <v>44526</v>
      </c>
      <c r="G16" s="5">
        <v>44527</v>
      </c>
      <c r="H16" s="4">
        <v>1</v>
      </c>
      <c r="I16" s="4">
        <v>1</v>
      </c>
      <c r="J16" s="4">
        <v>1</v>
      </c>
      <c r="K16" s="4" t="s">
        <v>29</v>
      </c>
      <c r="L16" s="4">
        <v>-1700</v>
      </c>
      <c r="M16" s="4">
        <v>-1700</v>
      </c>
      <c r="N16" s="4" t="s">
        <v>71</v>
      </c>
      <c r="O16" s="4" t="s">
        <v>31</v>
      </c>
      <c r="P16" s="4" t="s">
        <v>32</v>
      </c>
      <c r="Q16" s="4">
        <v>0</v>
      </c>
      <c r="R16" s="6">
        <v>44519</v>
      </c>
      <c r="S16" s="5">
        <v>44530</v>
      </c>
      <c r="T16" s="4" t="s">
        <v>33</v>
      </c>
      <c r="U16" s="4">
        <v>-1700</v>
      </c>
      <c r="V16" s="4">
        <v>0</v>
      </c>
      <c r="W16" s="4">
        <v>0</v>
      </c>
      <c r="X16" s="4">
        <v>2304601</v>
      </c>
      <c r="Y16" s="4">
        <v>85928199</v>
      </c>
    </row>
    <row r="17" s="4" customFormat="1" spans="1:25">
      <c r="A17" s="4">
        <v>16832024267</v>
      </c>
      <c r="B17" s="4" t="s">
        <v>25</v>
      </c>
      <c r="C17" s="4" t="s">
        <v>26</v>
      </c>
      <c r="D17" s="4" t="s">
        <v>72</v>
      </c>
      <c r="E17" s="4" t="s">
        <v>73</v>
      </c>
      <c r="F17" s="5">
        <v>44520</v>
      </c>
      <c r="G17" s="5">
        <v>44527</v>
      </c>
      <c r="H17" s="4">
        <v>1</v>
      </c>
      <c r="I17" s="4">
        <v>7</v>
      </c>
      <c r="J17" s="4">
        <v>7</v>
      </c>
      <c r="K17" s="4" t="s">
        <v>29</v>
      </c>
      <c r="L17" s="4">
        <v>2874</v>
      </c>
      <c r="M17" s="4">
        <v>2874</v>
      </c>
      <c r="N17" s="4" t="s">
        <v>74</v>
      </c>
      <c r="O17" s="4" t="s">
        <v>31</v>
      </c>
      <c r="P17" s="4" t="s">
        <v>32</v>
      </c>
      <c r="Q17" s="4">
        <v>0</v>
      </c>
      <c r="R17" s="6">
        <v>44520</v>
      </c>
      <c r="S17" s="5">
        <v>44530</v>
      </c>
      <c r="T17" s="4" t="s">
        <v>33</v>
      </c>
      <c r="U17" s="4">
        <v>2874</v>
      </c>
      <c r="V17" s="4">
        <v>0</v>
      </c>
      <c r="W17" s="4">
        <v>0</v>
      </c>
      <c r="X17" s="4">
        <v>2305521</v>
      </c>
      <c r="Y17" s="4">
        <v>86679451</v>
      </c>
    </row>
    <row r="18" s="4" customFormat="1" spans="1:25">
      <c r="A18" s="4">
        <v>16845684848</v>
      </c>
      <c r="B18" s="4" t="s">
        <v>25</v>
      </c>
      <c r="C18" s="4" t="s">
        <v>26</v>
      </c>
      <c r="D18" s="4" t="s">
        <v>75</v>
      </c>
      <c r="E18" s="4" t="s">
        <v>76</v>
      </c>
      <c r="F18" s="5">
        <v>44526</v>
      </c>
      <c r="G18" s="5">
        <v>44527</v>
      </c>
      <c r="H18" s="4">
        <v>1</v>
      </c>
      <c r="I18" s="4">
        <v>1</v>
      </c>
      <c r="J18" s="4">
        <v>1</v>
      </c>
      <c r="K18" s="4" t="s">
        <v>29</v>
      </c>
      <c r="L18" s="4">
        <v>481</v>
      </c>
      <c r="M18" s="4">
        <v>481</v>
      </c>
      <c r="N18" s="4" t="s">
        <v>77</v>
      </c>
      <c r="O18" s="4" t="s">
        <v>31</v>
      </c>
      <c r="P18" s="4" t="s">
        <v>32</v>
      </c>
      <c r="Q18" s="4">
        <v>0</v>
      </c>
      <c r="R18" s="6">
        <v>44522</v>
      </c>
      <c r="S18" s="5">
        <v>44530</v>
      </c>
      <c r="T18" s="4" t="s">
        <v>33</v>
      </c>
      <c r="U18" s="4">
        <v>481</v>
      </c>
      <c r="V18" s="4">
        <v>0</v>
      </c>
      <c r="W18" s="4">
        <v>0</v>
      </c>
      <c r="X18" s="4">
        <v>2307963</v>
      </c>
      <c r="Y18" s="4" t="s">
        <v>78</v>
      </c>
    </row>
    <row r="19" s="4" customFormat="1" spans="1:24">
      <c r="A19" s="4">
        <v>16847291623</v>
      </c>
      <c r="B19" s="4" t="s">
        <v>25</v>
      </c>
      <c r="C19" s="4" t="s">
        <v>26</v>
      </c>
      <c r="D19" s="4" t="s">
        <v>79</v>
      </c>
      <c r="E19" s="4" t="s">
        <v>80</v>
      </c>
      <c r="F19" s="5">
        <v>44525</v>
      </c>
      <c r="G19" s="5">
        <v>44527</v>
      </c>
      <c r="H19" s="4">
        <v>1</v>
      </c>
      <c r="I19" s="4">
        <v>2</v>
      </c>
      <c r="J19" s="4">
        <v>2</v>
      </c>
      <c r="K19" s="4" t="s">
        <v>29</v>
      </c>
      <c r="L19" s="4">
        <v>4022</v>
      </c>
      <c r="M19" s="4">
        <v>4022</v>
      </c>
      <c r="N19" s="4" t="s">
        <v>81</v>
      </c>
      <c r="O19" s="4" t="s">
        <v>31</v>
      </c>
      <c r="P19" s="4" t="s">
        <v>32</v>
      </c>
      <c r="Q19" s="4">
        <v>0</v>
      </c>
      <c r="R19" s="6">
        <v>44523</v>
      </c>
      <c r="S19" s="5">
        <v>44530</v>
      </c>
      <c r="T19" s="4" t="s">
        <v>33</v>
      </c>
      <c r="U19" s="4">
        <v>4022</v>
      </c>
      <c r="V19" s="4">
        <v>0</v>
      </c>
      <c r="W19" s="4">
        <v>0</v>
      </c>
      <c r="X19" s="4">
        <v>2308340</v>
      </c>
    </row>
    <row r="20" s="4" customFormat="1" spans="1:24">
      <c r="A20" s="4">
        <v>16847342545</v>
      </c>
      <c r="B20" s="4" t="s">
        <v>25</v>
      </c>
      <c r="C20" s="4" t="s">
        <v>26</v>
      </c>
      <c r="D20" s="4" t="s">
        <v>82</v>
      </c>
      <c r="E20" s="4" t="s">
        <v>83</v>
      </c>
      <c r="F20" s="5">
        <v>44526</v>
      </c>
      <c r="G20" s="5">
        <v>44527</v>
      </c>
      <c r="H20" s="4">
        <v>1</v>
      </c>
      <c r="I20" s="4">
        <v>1</v>
      </c>
      <c r="J20" s="4">
        <v>1</v>
      </c>
      <c r="K20" s="4" t="s">
        <v>29</v>
      </c>
      <c r="L20" s="4">
        <v>507</v>
      </c>
      <c r="M20" s="4">
        <v>507</v>
      </c>
      <c r="N20" s="4" t="s">
        <v>84</v>
      </c>
      <c r="O20" s="4" t="s">
        <v>31</v>
      </c>
      <c r="P20" s="4" t="s">
        <v>32</v>
      </c>
      <c r="Q20" s="4">
        <v>0</v>
      </c>
      <c r="R20" s="6">
        <v>44523</v>
      </c>
      <c r="S20" s="5">
        <v>44530</v>
      </c>
      <c r="T20" s="4" t="s">
        <v>33</v>
      </c>
      <c r="U20" s="4">
        <v>507</v>
      </c>
      <c r="V20" s="4">
        <v>0</v>
      </c>
      <c r="W20" s="4">
        <v>0</v>
      </c>
      <c r="X20" s="4">
        <v>2308359</v>
      </c>
    </row>
    <row r="21" s="4" customFormat="1" spans="1:24">
      <c r="A21" s="4">
        <v>16847291623</v>
      </c>
      <c r="B21" s="4" t="s">
        <v>25</v>
      </c>
      <c r="C21" s="4" t="s">
        <v>58</v>
      </c>
      <c r="D21" s="4" t="s">
        <v>79</v>
      </c>
      <c r="E21" s="4" t="s">
        <v>80</v>
      </c>
      <c r="F21" s="5">
        <v>44525</v>
      </c>
      <c r="G21" s="5">
        <v>44527</v>
      </c>
      <c r="H21" s="4">
        <v>1</v>
      </c>
      <c r="I21" s="4">
        <v>2</v>
      </c>
      <c r="J21" s="4">
        <v>2</v>
      </c>
      <c r="K21" s="4" t="s">
        <v>29</v>
      </c>
      <c r="L21" s="4">
        <v>-4022</v>
      </c>
      <c r="M21" s="4">
        <v>-4022</v>
      </c>
      <c r="N21" s="4" t="s">
        <v>81</v>
      </c>
      <c r="O21" s="4" t="s">
        <v>31</v>
      </c>
      <c r="P21" s="4" t="s">
        <v>32</v>
      </c>
      <c r="Q21" s="4">
        <v>0</v>
      </c>
      <c r="R21" s="6">
        <v>44523</v>
      </c>
      <c r="S21" s="5">
        <v>44530</v>
      </c>
      <c r="T21" s="4" t="s">
        <v>33</v>
      </c>
      <c r="U21" s="4">
        <v>-4022</v>
      </c>
      <c r="V21" s="4">
        <v>0</v>
      </c>
      <c r="W21" s="4">
        <v>0</v>
      </c>
      <c r="X21" s="4">
        <v>2308340</v>
      </c>
    </row>
    <row r="22" s="4" customFormat="1" spans="1:25">
      <c r="A22" s="4">
        <v>16847883405</v>
      </c>
      <c r="B22" s="4" t="s">
        <v>25</v>
      </c>
      <c r="C22" s="4" t="s">
        <v>26</v>
      </c>
      <c r="D22" s="4" t="s">
        <v>85</v>
      </c>
      <c r="E22" s="4" t="s">
        <v>86</v>
      </c>
      <c r="F22" s="5">
        <v>44524</v>
      </c>
      <c r="G22" s="5">
        <v>44527</v>
      </c>
      <c r="H22" s="4">
        <v>1</v>
      </c>
      <c r="I22" s="4">
        <v>3</v>
      </c>
      <c r="J22" s="4">
        <v>3</v>
      </c>
      <c r="K22" s="4" t="s">
        <v>29</v>
      </c>
      <c r="L22" s="4">
        <v>2427</v>
      </c>
      <c r="M22" s="4">
        <v>2427</v>
      </c>
      <c r="N22" s="4" t="s">
        <v>87</v>
      </c>
      <c r="O22" s="4" t="s">
        <v>31</v>
      </c>
      <c r="P22" s="4" t="s">
        <v>32</v>
      </c>
      <c r="Q22" s="4">
        <v>0</v>
      </c>
      <c r="R22" s="6">
        <v>44523</v>
      </c>
      <c r="S22" s="5">
        <v>44530</v>
      </c>
      <c r="T22" s="4" t="s">
        <v>33</v>
      </c>
      <c r="U22" s="4">
        <v>2427</v>
      </c>
      <c r="V22" s="4">
        <v>0</v>
      </c>
      <c r="W22" s="4">
        <v>0</v>
      </c>
      <c r="X22" s="4">
        <v>2308565</v>
      </c>
      <c r="Y22" s="4">
        <v>88748371</v>
      </c>
    </row>
    <row r="23" s="4" customFormat="1" spans="1:24">
      <c r="A23" s="4">
        <v>16847921717</v>
      </c>
      <c r="B23" s="4" t="s">
        <v>25</v>
      </c>
      <c r="C23" s="4" t="s">
        <v>26</v>
      </c>
      <c r="D23" s="4" t="s">
        <v>88</v>
      </c>
      <c r="E23" s="4" t="s">
        <v>89</v>
      </c>
      <c r="F23" s="5">
        <v>44526</v>
      </c>
      <c r="G23" s="5">
        <v>44527</v>
      </c>
      <c r="H23" s="4">
        <v>1</v>
      </c>
      <c r="I23" s="4">
        <v>1</v>
      </c>
      <c r="J23" s="4">
        <v>1</v>
      </c>
      <c r="K23" s="4" t="s">
        <v>29</v>
      </c>
      <c r="L23" s="4">
        <v>370</v>
      </c>
      <c r="M23" s="4">
        <v>370</v>
      </c>
      <c r="N23" s="4" t="s">
        <v>90</v>
      </c>
      <c r="O23" s="4" t="s">
        <v>31</v>
      </c>
      <c r="P23" s="4" t="s">
        <v>32</v>
      </c>
      <c r="Q23" s="4">
        <v>0</v>
      </c>
      <c r="R23" s="6">
        <v>44523</v>
      </c>
      <c r="S23" s="5">
        <v>44530</v>
      </c>
      <c r="T23" s="4" t="s">
        <v>33</v>
      </c>
      <c r="U23" s="4">
        <v>370</v>
      </c>
      <c r="V23" s="4">
        <v>0</v>
      </c>
      <c r="W23" s="4">
        <v>0</v>
      </c>
      <c r="X23" s="4">
        <v>2308579</v>
      </c>
    </row>
    <row r="24" s="4" customFormat="1" spans="1:25">
      <c r="A24" s="4">
        <v>16855002282</v>
      </c>
      <c r="B24" s="4" t="s">
        <v>25</v>
      </c>
      <c r="C24" s="4" t="s">
        <v>26</v>
      </c>
      <c r="D24" s="4" t="s">
        <v>91</v>
      </c>
      <c r="E24" s="4" t="s">
        <v>92</v>
      </c>
      <c r="F24" s="5">
        <v>44524</v>
      </c>
      <c r="G24" s="5">
        <v>44527</v>
      </c>
      <c r="H24" s="4">
        <v>1</v>
      </c>
      <c r="I24" s="4">
        <v>3</v>
      </c>
      <c r="J24" s="4">
        <v>3</v>
      </c>
      <c r="K24" s="4" t="s">
        <v>29</v>
      </c>
      <c r="L24" s="4">
        <v>1983</v>
      </c>
      <c r="M24" s="4">
        <v>1983</v>
      </c>
      <c r="N24" s="4" t="s">
        <v>93</v>
      </c>
      <c r="O24" s="4" t="s">
        <v>31</v>
      </c>
      <c r="P24" s="4" t="s">
        <v>32</v>
      </c>
      <c r="Q24" s="4">
        <v>0</v>
      </c>
      <c r="R24" s="6">
        <v>44524</v>
      </c>
      <c r="S24" s="5">
        <v>44530</v>
      </c>
      <c r="T24" s="4" t="s">
        <v>33</v>
      </c>
      <c r="U24" s="4">
        <v>1983</v>
      </c>
      <c r="V24" s="4">
        <v>0</v>
      </c>
      <c r="W24" s="4">
        <v>0</v>
      </c>
      <c r="X24" s="4"/>
      <c r="Y24" s="4">
        <v>89695904</v>
      </c>
    </row>
    <row r="25" s="4" customFormat="1" spans="1:23">
      <c r="A25" s="4">
        <v>16858337701</v>
      </c>
      <c r="B25" s="4" t="s">
        <v>25</v>
      </c>
      <c r="C25" s="4" t="s">
        <v>26</v>
      </c>
      <c r="D25" s="4" t="s">
        <v>94</v>
      </c>
      <c r="E25" s="4" t="s">
        <v>95</v>
      </c>
      <c r="F25" s="5">
        <v>44526</v>
      </c>
      <c r="G25" s="5">
        <v>44527</v>
      </c>
      <c r="H25" s="4">
        <v>1</v>
      </c>
      <c r="I25" s="4">
        <v>1</v>
      </c>
      <c r="J25" s="4">
        <v>1</v>
      </c>
      <c r="K25" s="4" t="s">
        <v>29</v>
      </c>
      <c r="L25" s="4">
        <v>473</v>
      </c>
      <c r="M25" s="4">
        <v>473</v>
      </c>
      <c r="N25" s="4" t="s">
        <v>96</v>
      </c>
      <c r="O25" s="4" t="s">
        <v>31</v>
      </c>
      <c r="P25" s="4" t="s">
        <v>32</v>
      </c>
      <c r="Q25" s="4">
        <v>0</v>
      </c>
      <c r="R25" s="6">
        <v>44524</v>
      </c>
      <c r="S25" s="5">
        <v>44530</v>
      </c>
      <c r="T25" s="4" t="s">
        <v>33</v>
      </c>
      <c r="U25" s="4">
        <v>473</v>
      </c>
      <c r="V25" s="4">
        <v>0</v>
      </c>
      <c r="W25" s="4">
        <v>0</v>
      </c>
    </row>
    <row r="26" s="4" customFormat="1" spans="1:24">
      <c r="A26" s="4">
        <v>16858988935</v>
      </c>
      <c r="B26" s="4" t="s">
        <v>25</v>
      </c>
      <c r="C26" s="4" t="s">
        <v>26</v>
      </c>
      <c r="D26" s="4" t="s">
        <v>97</v>
      </c>
      <c r="E26" s="4" t="s">
        <v>98</v>
      </c>
      <c r="F26" s="5">
        <v>44526</v>
      </c>
      <c r="G26" s="5">
        <v>44527</v>
      </c>
      <c r="H26" s="4">
        <v>1</v>
      </c>
      <c r="I26" s="4">
        <v>1</v>
      </c>
      <c r="J26" s="4">
        <v>1</v>
      </c>
      <c r="K26" s="4" t="s">
        <v>29</v>
      </c>
      <c r="L26" s="4">
        <v>401</v>
      </c>
      <c r="M26" s="4">
        <v>401</v>
      </c>
      <c r="N26" s="4" t="s">
        <v>99</v>
      </c>
      <c r="O26" s="4" t="s">
        <v>31</v>
      </c>
      <c r="P26" s="4" t="s">
        <v>32</v>
      </c>
      <c r="Q26" s="4">
        <v>0</v>
      </c>
      <c r="R26" s="6">
        <v>44525</v>
      </c>
      <c r="S26" s="5">
        <v>44530</v>
      </c>
      <c r="T26" s="4" t="s">
        <v>33</v>
      </c>
      <c r="U26" s="4">
        <v>401</v>
      </c>
      <c r="V26" s="4">
        <v>0</v>
      </c>
      <c r="W26" s="4">
        <v>0</v>
      </c>
      <c r="X26" s="4">
        <v>2311250</v>
      </c>
    </row>
    <row r="27" s="4" customFormat="1" spans="1:25">
      <c r="A27" s="4">
        <v>16859195446</v>
      </c>
      <c r="B27" s="4" t="s">
        <v>25</v>
      </c>
      <c r="C27" s="4" t="s">
        <v>26</v>
      </c>
      <c r="D27" s="4" t="s">
        <v>100</v>
      </c>
      <c r="E27" s="4" t="s">
        <v>101</v>
      </c>
      <c r="F27" s="5">
        <v>44526</v>
      </c>
      <c r="G27" s="5">
        <v>44527</v>
      </c>
      <c r="H27" s="4">
        <v>1</v>
      </c>
      <c r="I27" s="4">
        <v>1</v>
      </c>
      <c r="J27" s="4">
        <v>1</v>
      </c>
      <c r="K27" s="4" t="s">
        <v>29</v>
      </c>
      <c r="L27" s="4">
        <v>1291</v>
      </c>
      <c r="M27" s="4">
        <v>1291</v>
      </c>
      <c r="N27" s="4" t="s">
        <v>102</v>
      </c>
      <c r="O27" s="4" t="s">
        <v>31</v>
      </c>
      <c r="P27" s="4" t="s">
        <v>32</v>
      </c>
      <c r="Q27" s="4">
        <v>0</v>
      </c>
      <c r="R27" s="6">
        <v>44525</v>
      </c>
      <c r="S27" s="5">
        <v>44530</v>
      </c>
      <c r="T27" s="4" t="s">
        <v>33</v>
      </c>
      <c r="U27" s="4">
        <v>1291</v>
      </c>
      <c r="V27" s="4">
        <v>0</v>
      </c>
      <c r="W27" s="4">
        <v>0</v>
      </c>
      <c r="X27" s="4"/>
      <c r="Y27" s="4">
        <v>90480376</v>
      </c>
    </row>
    <row r="28" s="4" customFormat="1" spans="1:24">
      <c r="A28" s="4">
        <v>16864511140</v>
      </c>
      <c r="B28" s="4" t="s">
        <v>25</v>
      </c>
      <c r="C28" s="4" t="s">
        <v>26</v>
      </c>
      <c r="D28" s="4" t="s">
        <v>103</v>
      </c>
      <c r="E28" s="4" t="s">
        <v>104</v>
      </c>
      <c r="F28" s="5">
        <v>44526</v>
      </c>
      <c r="G28" s="5">
        <v>44527</v>
      </c>
      <c r="H28" s="4">
        <v>1</v>
      </c>
      <c r="I28" s="4">
        <v>1</v>
      </c>
      <c r="J28" s="4">
        <v>1</v>
      </c>
      <c r="K28" s="4" t="s">
        <v>29</v>
      </c>
      <c r="L28" s="4">
        <v>1704</v>
      </c>
      <c r="M28" s="4">
        <v>1704</v>
      </c>
      <c r="N28" s="4" t="s">
        <v>105</v>
      </c>
      <c r="O28" s="4" t="s">
        <v>31</v>
      </c>
      <c r="P28" s="4" t="s">
        <v>32</v>
      </c>
      <c r="Q28" s="4">
        <v>0</v>
      </c>
      <c r="R28" s="6">
        <v>44525</v>
      </c>
      <c r="S28" s="5">
        <v>44530</v>
      </c>
      <c r="T28" s="4" t="s">
        <v>33</v>
      </c>
      <c r="U28" s="4">
        <v>1704</v>
      </c>
      <c r="V28" s="4">
        <v>0</v>
      </c>
      <c r="W28" s="4">
        <v>0</v>
      </c>
      <c r="X28" s="4">
        <v>2312729</v>
      </c>
    </row>
    <row r="29" s="4" customFormat="1" spans="1:25">
      <c r="A29" s="4">
        <v>16864656854</v>
      </c>
      <c r="B29" s="4" t="s">
        <v>25</v>
      </c>
      <c r="C29" s="4" t="s">
        <v>26</v>
      </c>
      <c r="D29" s="4" t="s">
        <v>106</v>
      </c>
      <c r="E29" s="4" t="s">
        <v>107</v>
      </c>
      <c r="F29" s="5">
        <v>44526</v>
      </c>
      <c r="G29" s="5">
        <v>44527</v>
      </c>
      <c r="H29" s="4">
        <v>1</v>
      </c>
      <c r="I29" s="4">
        <v>1</v>
      </c>
      <c r="J29" s="4">
        <v>1</v>
      </c>
      <c r="K29" s="4" t="s">
        <v>29</v>
      </c>
      <c r="L29" s="4">
        <v>340</v>
      </c>
      <c r="M29" s="4">
        <v>340</v>
      </c>
      <c r="N29" s="4" t="s">
        <v>108</v>
      </c>
      <c r="O29" s="4" t="s">
        <v>31</v>
      </c>
      <c r="P29" s="4" t="s">
        <v>32</v>
      </c>
      <c r="Q29" s="4">
        <v>0</v>
      </c>
      <c r="R29" s="6">
        <v>44525</v>
      </c>
      <c r="S29" s="5">
        <v>44530</v>
      </c>
      <c r="T29" s="4" t="s">
        <v>33</v>
      </c>
      <c r="U29" s="4">
        <v>340</v>
      </c>
      <c r="V29" s="4">
        <v>0</v>
      </c>
      <c r="W29" s="4">
        <v>0</v>
      </c>
      <c r="X29" s="4"/>
      <c r="Y29" s="4">
        <v>90852402</v>
      </c>
    </row>
    <row r="30" s="4" customFormat="1" spans="1:23">
      <c r="A30" s="4">
        <v>16865098840</v>
      </c>
      <c r="B30" s="4" t="s">
        <v>25</v>
      </c>
      <c r="C30" s="4" t="s">
        <v>26</v>
      </c>
      <c r="D30" s="4" t="s">
        <v>109</v>
      </c>
      <c r="E30" s="4" t="s">
        <v>110</v>
      </c>
      <c r="F30" s="5">
        <v>44526</v>
      </c>
      <c r="G30" s="5">
        <v>44527</v>
      </c>
      <c r="H30" s="4">
        <v>1</v>
      </c>
      <c r="I30" s="4">
        <v>1</v>
      </c>
      <c r="J30" s="4">
        <v>1</v>
      </c>
      <c r="K30" s="4" t="s">
        <v>29</v>
      </c>
      <c r="L30" s="4">
        <v>664</v>
      </c>
      <c r="M30" s="4">
        <v>664</v>
      </c>
      <c r="N30" s="4" t="s">
        <v>111</v>
      </c>
      <c r="O30" s="4" t="s">
        <v>31</v>
      </c>
      <c r="P30" s="4" t="s">
        <v>32</v>
      </c>
      <c r="Q30" s="4">
        <v>0</v>
      </c>
      <c r="R30" s="6">
        <v>44525</v>
      </c>
      <c r="S30" s="5">
        <v>44530</v>
      </c>
      <c r="T30" s="4" t="s">
        <v>33</v>
      </c>
      <c r="U30" s="4">
        <v>664</v>
      </c>
      <c r="V30" s="4">
        <v>0</v>
      </c>
      <c r="W30" s="4">
        <v>0</v>
      </c>
    </row>
    <row r="31" s="4" customFormat="1" spans="1:24">
      <c r="A31" s="4">
        <v>16865359958</v>
      </c>
      <c r="B31" s="4" t="s">
        <v>25</v>
      </c>
      <c r="C31" s="4" t="s">
        <v>26</v>
      </c>
      <c r="D31" s="4" t="s">
        <v>112</v>
      </c>
      <c r="E31" s="4" t="s">
        <v>113</v>
      </c>
      <c r="F31" s="5">
        <v>44526</v>
      </c>
      <c r="G31" s="5">
        <v>44527</v>
      </c>
      <c r="H31" s="4">
        <v>1</v>
      </c>
      <c r="I31" s="4">
        <v>1</v>
      </c>
      <c r="J31" s="4">
        <v>1</v>
      </c>
      <c r="K31" s="4" t="s">
        <v>29</v>
      </c>
      <c r="L31" s="4">
        <v>412</v>
      </c>
      <c r="M31" s="4">
        <v>412</v>
      </c>
      <c r="N31" s="4" t="s">
        <v>114</v>
      </c>
      <c r="O31" s="4" t="s">
        <v>31</v>
      </c>
      <c r="P31" s="4" t="s">
        <v>32</v>
      </c>
      <c r="Q31" s="4">
        <v>0</v>
      </c>
      <c r="R31" s="6">
        <v>44525</v>
      </c>
      <c r="S31" s="5">
        <v>44530</v>
      </c>
      <c r="T31" s="4" t="s">
        <v>33</v>
      </c>
      <c r="U31" s="4">
        <v>412</v>
      </c>
      <c r="V31" s="4">
        <v>0</v>
      </c>
      <c r="W31" s="4">
        <v>0</v>
      </c>
      <c r="X31" s="4">
        <v>2313025</v>
      </c>
    </row>
    <row r="32" s="4" customFormat="1" spans="1:25">
      <c r="A32" s="4">
        <v>16865816690</v>
      </c>
      <c r="B32" s="4" t="s">
        <v>25</v>
      </c>
      <c r="C32" s="4" t="s">
        <v>26</v>
      </c>
      <c r="D32" s="4" t="s">
        <v>115</v>
      </c>
      <c r="E32" s="4" t="s">
        <v>116</v>
      </c>
      <c r="F32" s="5">
        <v>44526</v>
      </c>
      <c r="G32" s="5">
        <v>44527</v>
      </c>
      <c r="H32" s="4">
        <v>1</v>
      </c>
      <c r="I32" s="4">
        <v>1</v>
      </c>
      <c r="J32" s="4">
        <v>1</v>
      </c>
      <c r="K32" s="4" t="s">
        <v>29</v>
      </c>
      <c r="L32" s="4">
        <v>709</v>
      </c>
      <c r="M32" s="4">
        <v>709</v>
      </c>
      <c r="N32" s="4" t="s">
        <v>117</v>
      </c>
      <c r="O32" s="4" t="s">
        <v>31</v>
      </c>
      <c r="P32" s="4" t="s">
        <v>32</v>
      </c>
      <c r="Q32" s="4">
        <v>0</v>
      </c>
      <c r="R32" s="6">
        <v>44526</v>
      </c>
      <c r="S32" s="5">
        <v>44530</v>
      </c>
      <c r="T32" s="4" t="s">
        <v>33</v>
      </c>
      <c r="U32" s="4">
        <v>709</v>
      </c>
      <c r="V32" s="4">
        <v>0</v>
      </c>
      <c r="W32" s="4">
        <v>0</v>
      </c>
      <c r="X32" s="4">
        <v>2313097</v>
      </c>
      <c r="Y32" s="4">
        <v>22278843</v>
      </c>
    </row>
    <row r="33" s="4" customFormat="1" spans="1:25">
      <c r="A33" s="4">
        <v>16866335598</v>
      </c>
      <c r="B33" s="4" t="s">
        <v>25</v>
      </c>
      <c r="C33" s="4" t="s">
        <v>26</v>
      </c>
      <c r="D33" s="4" t="s">
        <v>118</v>
      </c>
      <c r="E33" s="4" t="s">
        <v>119</v>
      </c>
      <c r="F33" s="5">
        <v>44526</v>
      </c>
      <c r="G33" s="5">
        <v>44527</v>
      </c>
      <c r="H33" s="4">
        <v>1</v>
      </c>
      <c r="I33" s="4">
        <v>1</v>
      </c>
      <c r="J33" s="4">
        <v>1</v>
      </c>
      <c r="K33" s="4" t="s">
        <v>29</v>
      </c>
      <c r="L33" s="4">
        <v>484</v>
      </c>
      <c r="M33" s="4">
        <v>484</v>
      </c>
      <c r="N33" s="4" t="s">
        <v>120</v>
      </c>
      <c r="O33" s="4" t="s">
        <v>31</v>
      </c>
      <c r="P33" s="4" t="s">
        <v>32</v>
      </c>
      <c r="Q33" s="4">
        <v>0</v>
      </c>
      <c r="R33" s="6">
        <v>44526</v>
      </c>
      <c r="S33" s="5">
        <v>44530</v>
      </c>
      <c r="T33" s="4" t="s">
        <v>33</v>
      </c>
      <c r="U33" s="4">
        <v>484</v>
      </c>
      <c r="V33" s="4">
        <v>0</v>
      </c>
      <c r="W33" s="4">
        <v>0</v>
      </c>
      <c r="X33" s="4">
        <v>2313241</v>
      </c>
      <c r="Y33" s="4">
        <v>91233410</v>
      </c>
    </row>
    <row r="34" s="4" customFormat="1" spans="1:25">
      <c r="A34" s="4">
        <v>16869795287</v>
      </c>
      <c r="B34" s="4" t="s">
        <v>25</v>
      </c>
      <c r="C34" s="4" t="s">
        <v>26</v>
      </c>
      <c r="D34" s="4" t="s">
        <v>121</v>
      </c>
      <c r="E34" s="4" t="s">
        <v>122</v>
      </c>
      <c r="F34" s="5">
        <v>44526</v>
      </c>
      <c r="G34" s="5">
        <v>44527</v>
      </c>
      <c r="H34" s="4">
        <v>1</v>
      </c>
      <c r="I34" s="4">
        <v>1</v>
      </c>
      <c r="J34" s="4">
        <v>1</v>
      </c>
      <c r="K34" s="4" t="s">
        <v>29</v>
      </c>
      <c r="L34" s="4">
        <v>915</v>
      </c>
      <c r="M34" s="4">
        <v>915</v>
      </c>
      <c r="N34" s="4" t="s">
        <v>123</v>
      </c>
      <c r="O34" s="4" t="s">
        <v>31</v>
      </c>
      <c r="P34" s="4" t="s">
        <v>32</v>
      </c>
      <c r="Q34" s="4">
        <v>0</v>
      </c>
      <c r="R34" s="6">
        <v>44526</v>
      </c>
      <c r="S34" s="5">
        <v>44530</v>
      </c>
      <c r="T34" s="4" t="s">
        <v>33</v>
      </c>
      <c r="U34" s="4">
        <v>915</v>
      </c>
      <c r="V34" s="4">
        <v>0</v>
      </c>
      <c r="W34" s="4">
        <v>0</v>
      </c>
      <c r="X34" s="4">
        <v>2313498</v>
      </c>
      <c r="Y34" s="4">
        <v>91307824</v>
      </c>
    </row>
    <row r="35" s="4" customFormat="1" spans="1:25">
      <c r="A35" s="4">
        <v>16870744074</v>
      </c>
      <c r="B35" s="4" t="s">
        <v>25</v>
      </c>
      <c r="C35" s="4" t="s">
        <v>26</v>
      </c>
      <c r="D35" s="4" t="s">
        <v>124</v>
      </c>
      <c r="E35" s="4" t="s">
        <v>125</v>
      </c>
      <c r="F35" s="5">
        <v>44526</v>
      </c>
      <c r="G35" s="5">
        <v>44527</v>
      </c>
      <c r="H35" s="4">
        <v>1</v>
      </c>
      <c r="I35" s="4">
        <v>1</v>
      </c>
      <c r="J35" s="4">
        <v>1</v>
      </c>
      <c r="K35" s="4" t="s">
        <v>29</v>
      </c>
      <c r="L35" s="4">
        <v>1987</v>
      </c>
      <c r="M35" s="4">
        <v>1987</v>
      </c>
      <c r="N35" s="4" t="s">
        <v>126</v>
      </c>
      <c r="O35" s="4" t="s">
        <v>31</v>
      </c>
      <c r="P35" s="4" t="s">
        <v>32</v>
      </c>
      <c r="Q35" s="4">
        <v>0</v>
      </c>
      <c r="R35" s="6">
        <v>44526</v>
      </c>
      <c r="S35" s="5">
        <v>44530</v>
      </c>
      <c r="T35" s="4" t="s">
        <v>33</v>
      </c>
      <c r="U35" s="4">
        <v>1987</v>
      </c>
      <c r="V35" s="4">
        <v>0</v>
      </c>
      <c r="W35" s="4">
        <v>0</v>
      </c>
      <c r="X35" s="4"/>
      <c r="Y35" s="4">
        <v>91367394</v>
      </c>
    </row>
    <row r="36" s="4" customFormat="1" spans="1:23">
      <c r="A36" s="4">
        <v>16871345087</v>
      </c>
      <c r="B36" s="4" t="s">
        <v>25</v>
      </c>
      <c r="C36" s="4" t="s">
        <v>26</v>
      </c>
      <c r="D36" s="4" t="s">
        <v>127</v>
      </c>
      <c r="E36" s="4" t="s">
        <v>128</v>
      </c>
      <c r="F36" s="5">
        <v>44526</v>
      </c>
      <c r="G36" s="5">
        <v>44527</v>
      </c>
      <c r="H36" s="4">
        <v>1</v>
      </c>
      <c r="I36" s="4">
        <v>1</v>
      </c>
      <c r="J36" s="4">
        <v>1</v>
      </c>
      <c r="K36" s="4" t="s">
        <v>29</v>
      </c>
      <c r="L36" s="4">
        <v>199</v>
      </c>
      <c r="M36" s="4">
        <v>199</v>
      </c>
      <c r="N36" s="4" t="s">
        <v>129</v>
      </c>
      <c r="O36" s="4" t="s">
        <v>31</v>
      </c>
      <c r="P36" s="4" t="s">
        <v>32</v>
      </c>
      <c r="Q36" s="4">
        <v>0</v>
      </c>
      <c r="R36" s="6">
        <v>44526</v>
      </c>
      <c r="S36" s="5">
        <v>44530</v>
      </c>
      <c r="T36" s="4" t="s">
        <v>33</v>
      </c>
      <c r="U36" s="4">
        <v>199</v>
      </c>
      <c r="V36" s="4">
        <v>0</v>
      </c>
      <c r="W36" s="4">
        <v>0</v>
      </c>
    </row>
    <row r="37" s="4" customFormat="1" spans="1:25">
      <c r="A37" s="4">
        <v>16871587466</v>
      </c>
      <c r="B37" s="4" t="s">
        <v>25</v>
      </c>
      <c r="C37" s="4" t="s">
        <v>26</v>
      </c>
      <c r="D37" s="4" t="s">
        <v>115</v>
      </c>
      <c r="E37" s="4" t="s">
        <v>116</v>
      </c>
      <c r="F37" s="5">
        <v>44526</v>
      </c>
      <c r="G37" s="5">
        <v>44527</v>
      </c>
      <c r="H37" s="4">
        <v>1</v>
      </c>
      <c r="I37" s="4">
        <v>1</v>
      </c>
      <c r="J37" s="4">
        <v>1</v>
      </c>
      <c r="K37" s="4" t="s">
        <v>29</v>
      </c>
      <c r="L37" s="4">
        <v>760</v>
      </c>
      <c r="M37" s="4">
        <v>760</v>
      </c>
      <c r="N37" s="4" t="s">
        <v>130</v>
      </c>
      <c r="O37" s="4" t="s">
        <v>31</v>
      </c>
      <c r="P37" s="4" t="s">
        <v>32</v>
      </c>
      <c r="Q37" s="4">
        <v>0</v>
      </c>
      <c r="R37" s="6">
        <v>44526</v>
      </c>
      <c r="S37" s="5">
        <v>44530</v>
      </c>
      <c r="T37" s="4" t="s">
        <v>33</v>
      </c>
      <c r="U37" s="4">
        <v>760</v>
      </c>
      <c r="V37" s="4">
        <v>0</v>
      </c>
      <c r="W37" s="4">
        <v>0</v>
      </c>
      <c r="X37" s="4"/>
      <c r="Y37" s="4">
        <v>49295965</v>
      </c>
    </row>
    <row r="38" s="4" customFormat="1" spans="1:24">
      <c r="A38" s="4">
        <v>16872466196</v>
      </c>
      <c r="B38" s="4" t="s">
        <v>25</v>
      </c>
      <c r="C38" s="4" t="s">
        <v>26</v>
      </c>
      <c r="D38" s="4" t="s">
        <v>131</v>
      </c>
      <c r="E38" s="4" t="s">
        <v>132</v>
      </c>
      <c r="F38" s="5">
        <v>44526</v>
      </c>
      <c r="G38" s="5">
        <v>44527</v>
      </c>
      <c r="H38" s="4">
        <v>1</v>
      </c>
      <c r="I38" s="4">
        <v>1</v>
      </c>
      <c r="J38" s="4">
        <v>1</v>
      </c>
      <c r="K38" s="4" t="s">
        <v>29</v>
      </c>
      <c r="L38" s="4">
        <v>255</v>
      </c>
      <c r="M38" s="4">
        <v>255</v>
      </c>
      <c r="N38" s="4" t="s">
        <v>133</v>
      </c>
      <c r="O38" s="4" t="s">
        <v>31</v>
      </c>
      <c r="P38" s="4" t="s">
        <v>32</v>
      </c>
      <c r="Q38" s="4">
        <v>0</v>
      </c>
      <c r="R38" s="6">
        <v>44526</v>
      </c>
      <c r="S38" s="5">
        <v>44530</v>
      </c>
      <c r="T38" s="4" t="s">
        <v>33</v>
      </c>
      <c r="U38" s="4">
        <v>255</v>
      </c>
      <c r="V38" s="4">
        <v>0</v>
      </c>
      <c r="W38" s="4">
        <v>0</v>
      </c>
      <c r="X38" s="4">
        <v>2314995</v>
      </c>
    </row>
    <row r="39" s="4" customFormat="1" spans="1:25">
      <c r="A39" s="4">
        <v>16846727397</v>
      </c>
      <c r="B39" s="4" t="s">
        <v>25</v>
      </c>
      <c r="C39" s="4" t="s">
        <v>54</v>
      </c>
      <c r="D39" s="4" t="s">
        <v>134</v>
      </c>
      <c r="E39" s="4" t="s">
        <v>135</v>
      </c>
      <c r="F39" s="5">
        <v>44524</v>
      </c>
      <c r="G39" s="5">
        <v>44526</v>
      </c>
      <c r="H39" s="4">
        <v>1</v>
      </c>
      <c r="I39" s="4">
        <v>2</v>
      </c>
      <c r="J39" s="4">
        <v>2</v>
      </c>
      <c r="K39" s="4" t="s">
        <v>29</v>
      </c>
      <c r="L39" s="4">
        <v>-184.24</v>
      </c>
      <c r="M39" s="4">
        <v>-184.24</v>
      </c>
      <c r="N39" s="4" t="s">
        <v>136</v>
      </c>
      <c r="O39" s="4" t="s">
        <v>31</v>
      </c>
      <c r="P39" s="4" t="s">
        <v>32</v>
      </c>
      <c r="Q39" s="4">
        <v>0</v>
      </c>
      <c r="R39" s="6">
        <v>44522</v>
      </c>
      <c r="S39" s="5">
        <v>44530</v>
      </c>
      <c r="T39" s="4" t="s">
        <v>33</v>
      </c>
      <c r="U39" s="4">
        <v>-184.24</v>
      </c>
      <c r="V39" s="4">
        <v>0</v>
      </c>
      <c r="W39" s="4">
        <v>0</v>
      </c>
      <c r="X39" s="4"/>
      <c r="Y39" s="4">
        <v>3213847579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5"/>
  <sheetViews>
    <sheetView tabSelected="1" workbookViewId="0">
      <selection activeCell="A53" sqref="A53"/>
    </sheetView>
  </sheetViews>
  <sheetFormatPr defaultColWidth="9" defaultRowHeight="13.5"/>
  <cols>
    <col min="1" max="1" width="12.75" style="4" customWidth="1"/>
    <col min="2" max="3" width="11.5" style="4"/>
    <col min="4" max="4" width="9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137</v>
      </c>
    </row>
    <row r="2" s="4" customFormat="1" hidden="1" spans="1:9">
      <c r="A2" s="4">
        <v>16417271840</v>
      </c>
      <c r="B2" s="5">
        <v>44526</v>
      </c>
      <c r="C2" s="5">
        <v>44527</v>
      </c>
      <c r="D2" s="4">
        <v>1144</v>
      </c>
      <c r="E2" s="4" t="str">
        <f>VLOOKUP(A2,HOP!A:L,12,0)</f>
        <v>1144.00</v>
      </c>
      <c r="F2" s="4" t="str">
        <f>VLOOKUP(A2,HOP!A:C,3,0)</f>
        <v>2269803</v>
      </c>
      <c r="G2" s="4">
        <f>D2-E2</f>
        <v>0</v>
      </c>
      <c r="H2" s="4" t="str">
        <f>$H$1&amp;F2</f>
        <v>，2269803</v>
      </c>
      <c r="I2" s="4" t="str">
        <f>VLOOKUP(A2,HOP!A:T,20,0)</f>
        <v>直连</v>
      </c>
    </row>
    <row r="3" s="4" customFormat="1" hidden="1" spans="1:9">
      <c r="A3" s="4">
        <v>16494944023</v>
      </c>
      <c r="B3" s="5">
        <v>44525</v>
      </c>
      <c r="C3" s="5">
        <v>44527</v>
      </c>
      <c r="D3" s="4">
        <v>1610</v>
      </c>
      <c r="E3" s="4" t="str">
        <f>VLOOKUP(A3,HOP!A:L,12,0)</f>
        <v>1610.00</v>
      </c>
      <c r="F3" s="4" t="str">
        <f>VLOOKUP(A3,HOP!A:C,3,0)</f>
        <v>2274352</v>
      </c>
      <c r="G3" s="4">
        <f t="shared" ref="G3:G36" si="0">D3-E3</f>
        <v>0</v>
      </c>
      <c r="H3" s="4" t="str">
        <f t="shared" ref="H3:H36" si="1">$H$1&amp;F3</f>
        <v>，2274352</v>
      </c>
      <c r="I3" s="4" t="str">
        <f>VLOOKUP(A3,HOP!A:T,20,0)</f>
        <v>直连</v>
      </c>
    </row>
    <row r="4" s="4" customFormat="1" hidden="1" spans="1:9">
      <c r="A4" s="4">
        <v>16680133296</v>
      </c>
      <c r="B4" s="5">
        <v>44526</v>
      </c>
      <c r="C4" s="5">
        <v>44527</v>
      </c>
      <c r="D4" s="4">
        <v>539</v>
      </c>
      <c r="E4" s="4" t="str">
        <f>VLOOKUP(A4,HOP!A:L,12,0)</f>
        <v>539.00</v>
      </c>
      <c r="F4" s="4" t="str">
        <f>VLOOKUP(A4,HOP!A:C,3,0)</f>
        <v>2284300</v>
      </c>
      <c r="G4" s="4">
        <f t="shared" si="0"/>
        <v>0</v>
      </c>
      <c r="H4" s="4" t="str">
        <f t="shared" si="1"/>
        <v>，2284300</v>
      </c>
      <c r="I4" s="4" t="str">
        <f>VLOOKUP(A4,HOP!A:T,20,0)</f>
        <v>直连</v>
      </c>
    </row>
    <row r="5" s="4" customFormat="1" hidden="1" spans="1:9">
      <c r="A5" s="4">
        <v>16707654954</v>
      </c>
      <c r="B5" s="5">
        <v>44526</v>
      </c>
      <c r="C5" s="5">
        <v>44527</v>
      </c>
      <c r="D5" s="4">
        <v>400</v>
      </c>
      <c r="E5" s="4" t="str">
        <f>VLOOKUP(A5,HOP!A:L,12,0)</f>
        <v>400.00</v>
      </c>
      <c r="F5" s="4" t="str">
        <f>VLOOKUP(A5,HOP!A:C,3,0)</f>
        <v>2286343</v>
      </c>
      <c r="G5" s="4">
        <f t="shared" si="0"/>
        <v>0</v>
      </c>
      <c r="H5" s="4" t="str">
        <f t="shared" si="1"/>
        <v>，2286343</v>
      </c>
      <c r="I5" s="4" t="str">
        <f>VLOOKUP(A5,HOP!A:T,20,0)</f>
        <v>直连</v>
      </c>
    </row>
    <row r="6" s="4" customFormat="1" spans="1:10">
      <c r="A6" s="4">
        <v>16708045502</v>
      </c>
      <c r="B6" s="5">
        <v>44525</v>
      </c>
      <c r="C6" s="5">
        <v>44527</v>
      </c>
      <c r="D6" s="4">
        <v>612.56</v>
      </c>
      <c r="E6" s="4" t="str">
        <f>VLOOKUP(A6,HOP!A:L,12,0)</f>
        <v>684.66</v>
      </c>
      <c r="F6" s="4" t="str">
        <f>VLOOKUP(A6,HOP!A:C,3,0)</f>
        <v>2286446</v>
      </c>
      <c r="G6" s="4">
        <f t="shared" si="0"/>
        <v>-72.1</v>
      </c>
      <c r="H6" s="4" t="str">
        <f t="shared" si="1"/>
        <v>，2286446</v>
      </c>
      <c r="I6" s="4" t="str">
        <f>VLOOKUP(A6,HOP!A:T,20,0)</f>
        <v>直连</v>
      </c>
      <c r="J6" s="4" t="s">
        <v>138</v>
      </c>
    </row>
    <row r="7" s="4" customFormat="1" hidden="1" spans="1:9">
      <c r="A7" s="4">
        <v>16711271473</v>
      </c>
      <c r="B7" s="5">
        <v>44524</v>
      </c>
      <c r="C7" s="5">
        <v>44527</v>
      </c>
      <c r="D7" s="4">
        <v>1727</v>
      </c>
      <c r="E7" s="4" t="str">
        <f>VLOOKUP(A7,HOP!A:L,12,0)</f>
        <v>1727.00</v>
      </c>
      <c r="F7" s="4" t="str">
        <f>VLOOKUP(A7,HOP!A:C,3,0)</f>
        <v>2286963</v>
      </c>
      <c r="G7" s="4">
        <f t="shared" si="0"/>
        <v>0</v>
      </c>
      <c r="H7" s="4" t="str">
        <f t="shared" si="1"/>
        <v>，2286963</v>
      </c>
      <c r="I7" s="4" t="str">
        <f>VLOOKUP(A7,HOP!A:T,20,0)</f>
        <v>直连</v>
      </c>
    </row>
    <row r="8" s="4" customFormat="1" hidden="1" spans="1:9">
      <c r="A8" s="4">
        <v>16750898221</v>
      </c>
      <c r="B8" s="5">
        <v>44526</v>
      </c>
      <c r="C8" s="5">
        <v>44527</v>
      </c>
      <c r="D8" s="4">
        <v>1754</v>
      </c>
      <c r="E8" s="4" t="str">
        <f>VLOOKUP(A8,HOP!A:L,12,0)</f>
        <v>1754.00</v>
      </c>
      <c r="F8" s="4" t="str">
        <f>VLOOKUP(A8,HOP!A:C,3,0)</f>
        <v>2291852</v>
      </c>
      <c r="G8" s="4">
        <f t="shared" si="0"/>
        <v>0</v>
      </c>
      <c r="H8" s="4" t="str">
        <f t="shared" si="1"/>
        <v>，2291852</v>
      </c>
      <c r="I8" s="4" t="str">
        <f>VLOOKUP(A8,HOP!A:T,20,0)</f>
        <v>直连</v>
      </c>
    </row>
    <row r="9" s="4" customFormat="1" hidden="1" spans="1:9">
      <c r="A9" s="4">
        <v>16815216281</v>
      </c>
      <c r="B9" s="5">
        <v>44526</v>
      </c>
      <c r="C9" s="5">
        <v>44527</v>
      </c>
      <c r="D9" s="4">
        <v>1510</v>
      </c>
      <c r="E9" s="4" t="str">
        <f>VLOOKUP(A9,HOP!A:L,12,0)</f>
        <v>1510.00</v>
      </c>
      <c r="F9" s="4" t="str">
        <f>VLOOKUP(A9,HOP!A:C,3,0)</f>
        <v>2302315</v>
      </c>
      <c r="G9" s="4">
        <f t="shared" si="0"/>
        <v>0</v>
      </c>
      <c r="H9" s="4" t="str">
        <f t="shared" si="1"/>
        <v>，2302315</v>
      </c>
      <c r="I9" s="4" t="str">
        <f>VLOOKUP(A9,HOP!A:T,20,0)</f>
        <v>直连</v>
      </c>
    </row>
    <row r="10" s="4" customFormat="1" spans="1:10">
      <c r="A10" s="4">
        <v>16138099548</v>
      </c>
      <c r="B10" s="5">
        <v>44524</v>
      </c>
      <c r="C10" s="5">
        <v>44527</v>
      </c>
      <c r="D10" s="4">
        <v>-2625</v>
      </c>
      <c r="E10" s="4" t="e">
        <f>VLOOKUP(A10,HOP!A:L,12,0)</f>
        <v>#N/A</v>
      </c>
      <c r="F10" s="4">
        <v>2233143</v>
      </c>
      <c r="G10" s="4" t="e">
        <f t="shared" si="0"/>
        <v>#N/A</v>
      </c>
      <c r="H10" s="4" t="str">
        <f t="shared" si="1"/>
        <v>，2233143</v>
      </c>
      <c r="I10" s="4" t="e">
        <f>VLOOKUP(A10,HOP!A:T,20,0)</f>
        <v>#N/A</v>
      </c>
      <c r="J10" s="4" t="s">
        <v>139</v>
      </c>
    </row>
    <row r="11" s="4" customFormat="1" spans="1:10">
      <c r="A11" s="4">
        <v>16138097587</v>
      </c>
      <c r="B11" s="5">
        <v>44524</v>
      </c>
      <c r="C11" s="5">
        <v>44527</v>
      </c>
      <c r="D11" s="4">
        <v>-2536</v>
      </c>
      <c r="E11" s="4" t="e">
        <f>VLOOKUP(A11,HOP!A:L,12,0)</f>
        <v>#N/A</v>
      </c>
      <c r="F11" s="4">
        <v>2233141</v>
      </c>
      <c r="G11" s="4" t="e">
        <f t="shared" si="0"/>
        <v>#N/A</v>
      </c>
      <c r="H11" s="4" t="str">
        <f t="shared" si="1"/>
        <v>，2233141</v>
      </c>
      <c r="I11" s="4" t="e">
        <f>VLOOKUP(A11,HOP!A:T,20,0)</f>
        <v>#N/A</v>
      </c>
      <c r="J11" s="4" t="s">
        <v>140</v>
      </c>
    </row>
    <row r="12" s="4" customFormat="1" hidden="1" spans="1:9">
      <c r="A12" s="4">
        <v>16818750580</v>
      </c>
      <c r="B12" s="5">
        <v>44520</v>
      </c>
      <c r="C12" s="5">
        <v>44527</v>
      </c>
      <c r="D12" s="4">
        <v>22947</v>
      </c>
      <c r="E12" s="4" t="str">
        <f>VLOOKUP(A12,HOP!A:L,12,0)</f>
        <v>22947.00</v>
      </c>
      <c r="F12" s="4" t="str">
        <f>VLOOKUP(A12,HOP!A:C,3,0)</f>
        <v>2303394</v>
      </c>
      <c r="G12" s="4">
        <f t="shared" si="0"/>
        <v>0</v>
      </c>
      <c r="H12" s="4" t="str">
        <f t="shared" si="1"/>
        <v>，2303394</v>
      </c>
      <c r="I12" s="4" t="str">
        <f>VLOOKUP(A12,HOP!A:T,20,0)</f>
        <v>直连</v>
      </c>
    </row>
    <row r="13" s="4" customFormat="1" hidden="1" spans="1:9">
      <c r="A13" s="4">
        <v>16821484134</v>
      </c>
      <c r="B13" s="5">
        <v>44525</v>
      </c>
      <c r="C13" s="5">
        <v>44527</v>
      </c>
      <c r="D13" s="4">
        <v>1304</v>
      </c>
      <c r="E13" s="4" t="str">
        <f>VLOOKUP(A13,HOP!A:L,12,0)</f>
        <v>1304.00</v>
      </c>
      <c r="F13" s="4" t="str">
        <f>VLOOKUP(A13,HOP!A:C,3,0)</f>
        <v>2303439</v>
      </c>
      <c r="G13" s="4">
        <f t="shared" si="0"/>
        <v>0</v>
      </c>
      <c r="H13" s="4" t="str">
        <f t="shared" si="1"/>
        <v>，2303439</v>
      </c>
      <c r="I13" s="4" t="str">
        <f>VLOOKUP(A13,HOP!A:T,20,0)</f>
        <v>直连</v>
      </c>
    </row>
    <row r="14" s="4" customFormat="1" hidden="1" spans="1:9">
      <c r="A14" s="4">
        <v>16825816192</v>
      </c>
      <c r="B14" s="5">
        <v>44526</v>
      </c>
      <c r="C14" s="5">
        <v>44527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VLOOKUP(A14,HOP!A:T,20,0)</f>
        <v>#N/A</v>
      </c>
    </row>
    <row r="15" s="4" customFormat="1" hidden="1" spans="1:9">
      <c r="A15" s="4">
        <v>16832024267</v>
      </c>
      <c r="B15" s="5">
        <v>44520</v>
      </c>
      <c r="C15" s="5">
        <v>44527</v>
      </c>
      <c r="D15" s="4">
        <v>2874</v>
      </c>
      <c r="E15" s="4" t="str">
        <f>VLOOKUP(A15,HOP!A:L,12,0)</f>
        <v>2874.00</v>
      </c>
      <c r="F15" s="4" t="str">
        <f>VLOOKUP(A15,HOP!A:C,3,0)</f>
        <v>2305521</v>
      </c>
      <c r="G15" s="4">
        <f t="shared" si="0"/>
        <v>0</v>
      </c>
      <c r="H15" s="4" t="str">
        <f t="shared" si="1"/>
        <v>，2305521</v>
      </c>
      <c r="I15" s="4" t="str">
        <f>VLOOKUP(A15,HOP!A:T,20,0)</f>
        <v>直连</v>
      </c>
    </row>
    <row r="16" s="4" customFormat="1" hidden="1" spans="1:9">
      <c r="A16" s="4">
        <v>16845684848</v>
      </c>
      <c r="B16" s="5">
        <v>44526</v>
      </c>
      <c r="C16" s="5">
        <v>44527</v>
      </c>
      <c r="D16" s="4">
        <v>481</v>
      </c>
      <c r="E16" s="4" t="str">
        <f>VLOOKUP(A16,HOP!A:L,12,0)</f>
        <v>481.00</v>
      </c>
      <c r="F16" s="4" t="str">
        <f>VLOOKUP(A16,HOP!A:C,3,0)</f>
        <v>2307963</v>
      </c>
      <c r="G16" s="4">
        <f t="shared" si="0"/>
        <v>0</v>
      </c>
      <c r="H16" s="4" t="str">
        <f t="shared" si="1"/>
        <v>，2307963</v>
      </c>
      <c r="I16" s="4" t="str">
        <f>VLOOKUP(A16,HOP!A:T,20,0)</f>
        <v>直连</v>
      </c>
    </row>
    <row r="17" s="4" customFormat="1" hidden="1" spans="1:9">
      <c r="A17" s="4">
        <v>16847291623</v>
      </c>
      <c r="B17" s="5">
        <v>44525</v>
      </c>
      <c r="C17" s="5">
        <v>44527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VLOOKUP(A17,HOP!A:T,20,0)</f>
        <v>#N/A</v>
      </c>
    </row>
    <row r="18" s="4" customFormat="1" hidden="1" spans="1:9">
      <c r="A18" s="4">
        <v>16847342545</v>
      </c>
      <c r="B18" s="5">
        <v>44526</v>
      </c>
      <c r="C18" s="5">
        <v>44527</v>
      </c>
      <c r="D18" s="4">
        <v>507</v>
      </c>
      <c r="E18" s="4" t="str">
        <f>VLOOKUP(A18,HOP!A:L,12,0)</f>
        <v>507.00</v>
      </c>
      <c r="F18" s="4" t="str">
        <f>VLOOKUP(A18,HOP!A:C,3,0)</f>
        <v>2308359</v>
      </c>
      <c r="G18" s="4">
        <f t="shared" si="0"/>
        <v>0</v>
      </c>
      <c r="H18" s="4" t="str">
        <f t="shared" si="1"/>
        <v>，2308359</v>
      </c>
      <c r="I18" s="4" t="str">
        <f>VLOOKUP(A18,HOP!A:T,20,0)</f>
        <v>直连</v>
      </c>
    </row>
    <row r="19" s="4" customFormat="1" hidden="1" spans="1:9">
      <c r="A19" s="4">
        <v>16847883405</v>
      </c>
      <c r="B19" s="5">
        <v>44524</v>
      </c>
      <c r="C19" s="5">
        <v>44527</v>
      </c>
      <c r="D19" s="4">
        <v>2427</v>
      </c>
      <c r="E19" s="4" t="str">
        <f>VLOOKUP(A19,HOP!A:L,12,0)</f>
        <v>2427.00</v>
      </c>
      <c r="F19" s="4" t="str">
        <f>VLOOKUP(A19,HOP!A:C,3,0)</f>
        <v>2308565</v>
      </c>
      <c r="G19" s="4">
        <f t="shared" si="0"/>
        <v>0</v>
      </c>
      <c r="H19" s="4" t="str">
        <f t="shared" si="1"/>
        <v>，2308565</v>
      </c>
      <c r="I19" s="4" t="str">
        <f>VLOOKUP(A19,HOP!A:T,20,0)</f>
        <v>直连</v>
      </c>
    </row>
    <row r="20" s="4" customFormat="1" hidden="1" spans="1:9">
      <c r="A20" s="4">
        <v>16847921717</v>
      </c>
      <c r="B20" s="5">
        <v>44526</v>
      </c>
      <c r="C20" s="5">
        <v>44527</v>
      </c>
      <c r="D20" s="4">
        <v>370</v>
      </c>
      <c r="E20" s="4" t="str">
        <f>VLOOKUP(A20,HOP!A:L,12,0)</f>
        <v>370.00</v>
      </c>
      <c r="F20" s="4" t="str">
        <f>VLOOKUP(A20,HOP!A:C,3,0)</f>
        <v>2308579</v>
      </c>
      <c r="G20" s="4">
        <f t="shared" si="0"/>
        <v>0</v>
      </c>
      <c r="H20" s="4" t="str">
        <f t="shared" si="1"/>
        <v>，2308579</v>
      </c>
      <c r="I20" s="4" t="str">
        <f>VLOOKUP(A20,HOP!A:T,20,0)</f>
        <v>直连</v>
      </c>
    </row>
    <row r="21" s="4" customFormat="1" hidden="1" spans="1:9">
      <c r="A21" s="4">
        <v>16855002282</v>
      </c>
      <c r="B21" s="5">
        <v>44524</v>
      </c>
      <c r="C21" s="5">
        <v>44527</v>
      </c>
      <c r="D21" s="4">
        <v>1983</v>
      </c>
      <c r="E21" s="4" t="str">
        <f>VLOOKUP(A21,HOP!A:L,12,0)</f>
        <v>1983.00</v>
      </c>
      <c r="F21" s="4" t="str">
        <f>VLOOKUP(A21,HOP!A:C,3,0)</f>
        <v>2309894</v>
      </c>
      <c r="G21" s="4">
        <f t="shared" si="0"/>
        <v>0</v>
      </c>
      <c r="H21" s="4" t="str">
        <f t="shared" si="1"/>
        <v>，2309894</v>
      </c>
      <c r="I21" s="4" t="str">
        <f>VLOOKUP(A21,HOP!A:T,20,0)</f>
        <v>直连</v>
      </c>
    </row>
    <row r="22" s="4" customFormat="1" hidden="1" spans="1:9">
      <c r="A22" s="4">
        <v>16858337701</v>
      </c>
      <c r="B22" s="5">
        <v>44526</v>
      </c>
      <c r="C22" s="5">
        <v>44527</v>
      </c>
      <c r="D22" s="4">
        <v>473</v>
      </c>
      <c r="E22" s="4" t="str">
        <f>VLOOKUP(A22,HOP!A:L,12,0)</f>
        <v>473.00</v>
      </c>
      <c r="F22" s="4" t="str">
        <f>VLOOKUP(A22,HOP!A:C,3,0)</f>
        <v>2311005</v>
      </c>
      <c r="G22" s="4">
        <f t="shared" si="0"/>
        <v>0</v>
      </c>
      <c r="H22" s="4" t="str">
        <f t="shared" si="1"/>
        <v>，2311005</v>
      </c>
      <c r="I22" s="4" t="str">
        <f>VLOOKUP(A22,HOP!A:T,20,0)</f>
        <v>直连</v>
      </c>
    </row>
    <row r="23" s="4" customFormat="1" hidden="1" spans="1:9">
      <c r="A23" s="4">
        <v>16858988935</v>
      </c>
      <c r="B23" s="5">
        <v>44526</v>
      </c>
      <c r="C23" s="5">
        <v>44527</v>
      </c>
      <c r="D23" s="4">
        <v>401</v>
      </c>
      <c r="E23" s="4" t="str">
        <f>VLOOKUP(A23,HOP!A:L,12,0)</f>
        <v>401.00</v>
      </c>
      <c r="F23" s="4" t="str">
        <f>VLOOKUP(A23,HOP!A:C,3,0)</f>
        <v>2311250</v>
      </c>
      <c r="G23" s="4">
        <f t="shared" si="0"/>
        <v>0</v>
      </c>
      <c r="H23" s="4" t="str">
        <f t="shared" si="1"/>
        <v>，2311250</v>
      </c>
      <c r="I23" s="4" t="str">
        <f>VLOOKUP(A23,HOP!A:T,20,0)</f>
        <v>直连</v>
      </c>
    </row>
    <row r="24" s="4" customFormat="1" hidden="1" spans="1:9">
      <c r="A24" s="4">
        <v>16859195446</v>
      </c>
      <c r="B24" s="5">
        <v>44526</v>
      </c>
      <c r="C24" s="5">
        <v>44527</v>
      </c>
      <c r="D24" s="4">
        <v>1291</v>
      </c>
      <c r="E24" s="4" t="str">
        <f>VLOOKUP(A24,HOP!A:L,12,0)</f>
        <v>1291.00</v>
      </c>
      <c r="F24" s="4" t="str">
        <f>VLOOKUP(A24,HOP!A:C,3,0)</f>
        <v>2311335</v>
      </c>
      <c r="G24" s="4">
        <f t="shared" si="0"/>
        <v>0</v>
      </c>
      <c r="H24" s="4" t="str">
        <f t="shared" si="1"/>
        <v>，2311335</v>
      </c>
      <c r="I24" s="4" t="str">
        <f>VLOOKUP(A24,HOP!A:T,20,0)</f>
        <v>直连</v>
      </c>
    </row>
    <row r="25" s="4" customFormat="1" hidden="1" spans="1:9">
      <c r="A25" s="4">
        <v>16864511140</v>
      </c>
      <c r="B25" s="5">
        <v>44526</v>
      </c>
      <c r="C25" s="5">
        <v>44527</v>
      </c>
      <c r="D25" s="4">
        <v>1704</v>
      </c>
      <c r="E25" s="4" t="str">
        <f>VLOOKUP(A25,HOP!A:L,12,0)</f>
        <v>1704.00</v>
      </c>
      <c r="F25" s="4" t="str">
        <f>VLOOKUP(A25,HOP!A:C,3,0)</f>
        <v>2312729</v>
      </c>
      <c r="G25" s="4">
        <f t="shared" si="0"/>
        <v>0</v>
      </c>
      <c r="H25" s="4" t="str">
        <f t="shared" si="1"/>
        <v>，2312729</v>
      </c>
      <c r="I25" s="4" t="str">
        <f>VLOOKUP(A25,HOP!A:T,20,0)</f>
        <v>直连</v>
      </c>
    </row>
    <row r="26" s="4" customFormat="1" hidden="1" spans="1:9">
      <c r="A26" s="4">
        <v>16864656854</v>
      </c>
      <c r="B26" s="5">
        <v>44526</v>
      </c>
      <c r="C26" s="5">
        <v>44527</v>
      </c>
      <c r="D26" s="4">
        <v>340</v>
      </c>
      <c r="E26" s="4" t="str">
        <f>VLOOKUP(A26,HOP!A:L,12,0)</f>
        <v>340.00</v>
      </c>
      <c r="F26" s="4" t="str">
        <f>VLOOKUP(A26,HOP!A:C,3,0)</f>
        <v>2312778</v>
      </c>
      <c r="G26" s="4">
        <f t="shared" si="0"/>
        <v>0</v>
      </c>
      <c r="H26" s="4" t="str">
        <f t="shared" si="1"/>
        <v>，2312778</v>
      </c>
      <c r="I26" s="4" t="str">
        <f>VLOOKUP(A26,HOP!A:T,20,0)</f>
        <v>直连</v>
      </c>
    </row>
    <row r="27" s="4" customFormat="1" hidden="1" spans="1:9">
      <c r="A27" s="4">
        <v>16865098840</v>
      </c>
      <c r="B27" s="5">
        <v>44526</v>
      </c>
      <c r="C27" s="5">
        <v>44527</v>
      </c>
      <c r="D27" s="4">
        <v>664</v>
      </c>
      <c r="E27" s="4" t="str">
        <f>VLOOKUP(A27,HOP!A:L,12,0)</f>
        <v>664.00</v>
      </c>
      <c r="F27" s="4" t="str">
        <f>VLOOKUP(A27,HOP!A:C,3,0)</f>
        <v>2312951</v>
      </c>
      <c r="G27" s="4">
        <f t="shared" si="0"/>
        <v>0</v>
      </c>
      <c r="H27" s="4" t="str">
        <f t="shared" si="1"/>
        <v>，2312951</v>
      </c>
      <c r="I27" s="4" t="str">
        <f>VLOOKUP(A27,HOP!A:T,20,0)</f>
        <v>直连</v>
      </c>
    </row>
    <row r="28" s="4" customFormat="1" hidden="1" spans="1:9">
      <c r="A28" s="4">
        <v>16865359958</v>
      </c>
      <c r="B28" s="5">
        <v>44526</v>
      </c>
      <c r="C28" s="5">
        <v>44527</v>
      </c>
      <c r="D28" s="4">
        <v>412</v>
      </c>
      <c r="E28" s="4" t="str">
        <f>VLOOKUP(A28,HOP!A:L,12,0)</f>
        <v>412.00</v>
      </c>
      <c r="F28" s="4" t="str">
        <f>VLOOKUP(A28,HOP!A:C,3,0)</f>
        <v>2313025</v>
      </c>
      <c r="G28" s="4">
        <f t="shared" si="0"/>
        <v>0</v>
      </c>
      <c r="H28" s="4" t="str">
        <f t="shared" si="1"/>
        <v>，2313025</v>
      </c>
      <c r="I28" s="4" t="str">
        <f>VLOOKUP(A28,HOP!A:T,20,0)</f>
        <v>直连</v>
      </c>
    </row>
    <row r="29" s="4" customFormat="1" hidden="1" spans="1:9">
      <c r="A29" s="4">
        <v>16865816690</v>
      </c>
      <c r="B29" s="5">
        <v>44526</v>
      </c>
      <c r="C29" s="5">
        <v>44527</v>
      </c>
      <c r="D29" s="4">
        <v>709</v>
      </c>
      <c r="E29" s="4" t="str">
        <f>VLOOKUP(A29,HOP!A:L,12,0)</f>
        <v>709.00</v>
      </c>
      <c r="F29" s="4" t="str">
        <f>VLOOKUP(A29,HOP!A:C,3,0)</f>
        <v>2313097</v>
      </c>
      <c r="G29" s="4">
        <f t="shared" si="0"/>
        <v>0</v>
      </c>
      <c r="H29" s="4" t="str">
        <f t="shared" si="1"/>
        <v>，2313097</v>
      </c>
      <c r="I29" s="4" t="str">
        <f>VLOOKUP(A29,HOP!A:T,20,0)</f>
        <v>直连</v>
      </c>
    </row>
    <row r="30" s="4" customFormat="1" hidden="1" spans="1:9">
      <c r="A30" s="4">
        <v>16866335598</v>
      </c>
      <c r="B30" s="5">
        <v>44526</v>
      </c>
      <c r="C30" s="5">
        <v>44527</v>
      </c>
      <c r="D30" s="4">
        <v>484</v>
      </c>
      <c r="E30" s="4" t="str">
        <f>VLOOKUP(A30,HOP!A:L,12,0)</f>
        <v>484.00</v>
      </c>
      <c r="F30" s="4" t="str">
        <f>VLOOKUP(A30,HOP!A:C,3,0)</f>
        <v>2313241</v>
      </c>
      <c r="G30" s="4">
        <f t="shared" si="0"/>
        <v>0</v>
      </c>
      <c r="H30" s="4" t="str">
        <f t="shared" si="1"/>
        <v>，2313241</v>
      </c>
      <c r="I30" s="4" t="str">
        <f>VLOOKUP(A30,HOP!A:T,20,0)</f>
        <v>直连</v>
      </c>
    </row>
    <row r="31" s="4" customFormat="1" hidden="1" spans="1:9">
      <c r="A31" s="4">
        <v>16869795287</v>
      </c>
      <c r="B31" s="5">
        <v>44526</v>
      </c>
      <c r="C31" s="5">
        <v>44527</v>
      </c>
      <c r="D31" s="4">
        <v>915</v>
      </c>
      <c r="E31" s="4" t="str">
        <f>VLOOKUP(A31,HOP!A:L,12,0)</f>
        <v>915.00</v>
      </c>
      <c r="F31" s="4" t="str">
        <f>VLOOKUP(A31,HOP!A:C,3,0)</f>
        <v>2313498</v>
      </c>
      <c r="G31" s="4">
        <f t="shared" si="0"/>
        <v>0</v>
      </c>
      <c r="H31" s="4" t="str">
        <f t="shared" si="1"/>
        <v>，2313498</v>
      </c>
      <c r="I31" s="4" t="str">
        <f>VLOOKUP(A31,HOP!A:T,20,0)</f>
        <v>直连</v>
      </c>
    </row>
    <row r="32" s="4" customFormat="1" hidden="1" spans="1:9">
      <c r="A32" s="4">
        <v>16870744074</v>
      </c>
      <c r="B32" s="5">
        <v>44526</v>
      </c>
      <c r="C32" s="5">
        <v>44527</v>
      </c>
      <c r="D32" s="4">
        <v>1987</v>
      </c>
      <c r="E32" s="4" t="str">
        <f>VLOOKUP(A32,HOP!A:L,12,0)</f>
        <v>1987.00</v>
      </c>
      <c r="F32" s="4" t="str">
        <f>VLOOKUP(A32,HOP!A:C,3,0)</f>
        <v>2313797</v>
      </c>
      <c r="G32" s="4">
        <f t="shared" si="0"/>
        <v>0</v>
      </c>
      <c r="H32" s="4" t="str">
        <f t="shared" si="1"/>
        <v>，2313797</v>
      </c>
      <c r="I32" s="4" t="str">
        <f>VLOOKUP(A32,HOP!A:T,20,0)</f>
        <v>直连</v>
      </c>
    </row>
    <row r="33" s="4" customFormat="1" hidden="1" spans="1:9">
      <c r="A33" s="4">
        <v>16871345087</v>
      </c>
      <c r="B33" s="5">
        <v>44526</v>
      </c>
      <c r="C33" s="5">
        <v>44527</v>
      </c>
      <c r="D33" s="4">
        <v>199</v>
      </c>
      <c r="E33" s="4" t="str">
        <f>VLOOKUP(A33,HOP!A:L,12,0)</f>
        <v>199.00</v>
      </c>
      <c r="F33" s="4" t="str">
        <f>VLOOKUP(A33,HOP!A:C,3,0)</f>
        <v>2314238</v>
      </c>
      <c r="G33" s="4">
        <f t="shared" si="0"/>
        <v>0</v>
      </c>
      <c r="H33" s="4" t="str">
        <f t="shared" si="1"/>
        <v>，2314238</v>
      </c>
      <c r="I33" s="4" t="str">
        <f>VLOOKUP(A33,HOP!A:T,20,0)</f>
        <v>直连</v>
      </c>
    </row>
    <row r="34" s="4" customFormat="1" hidden="1" spans="1:9">
      <c r="A34" s="4">
        <v>16871587466</v>
      </c>
      <c r="B34" s="5">
        <v>44526</v>
      </c>
      <c r="C34" s="5">
        <v>44527</v>
      </c>
      <c r="D34" s="4">
        <v>760</v>
      </c>
      <c r="E34" s="4" t="str">
        <f>VLOOKUP(A34,HOP!A:L,12,0)</f>
        <v>760.00</v>
      </c>
      <c r="F34" s="4" t="str">
        <f>VLOOKUP(A34,HOP!A:C,3,0)</f>
        <v>2314478</v>
      </c>
      <c r="G34" s="4">
        <f t="shared" si="0"/>
        <v>0</v>
      </c>
      <c r="H34" s="4" t="str">
        <f t="shared" si="1"/>
        <v>，2314478</v>
      </c>
      <c r="I34" s="4" t="str">
        <f>VLOOKUP(A34,HOP!A:T,20,0)</f>
        <v>直连</v>
      </c>
    </row>
    <row r="35" s="4" customFormat="1" hidden="1" spans="1:9">
      <c r="A35" s="4">
        <v>16872466196</v>
      </c>
      <c r="B35" s="5">
        <v>44526</v>
      </c>
      <c r="C35" s="5">
        <v>44527</v>
      </c>
      <c r="D35" s="4">
        <v>255</v>
      </c>
      <c r="E35" s="4" t="str">
        <f>VLOOKUP(A35,HOP!A:L,12,0)</f>
        <v>255.00</v>
      </c>
      <c r="F35" s="4" t="str">
        <f>VLOOKUP(A35,HOP!A:C,3,0)</f>
        <v>2314995</v>
      </c>
      <c r="G35" s="4">
        <f t="shared" si="0"/>
        <v>0</v>
      </c>
      <c r="H35" s="4" t="str">
        <f t="shared" si="1"/>
        <v>，2314995</v>
      </c>
      <c r="I35" s="4" t="str">
        <f>VLOOKUP(A35,HOP!A:T,20,0)</f>
        <v>直连</v>
      </c>
    </row>
    <row r="36" s="4" customFormat="1" spans="1:10">
      <c r="A36" s="4">
        <v>16846727397</v>
      </c>
      <c r="B36" s="5">
        <v>44524</v>
      </c>
      <c r="C36" s="5">
        <v>44526</v>
      </c>
      <c r="D36" s="4">
        <v>-184.24</v>
      </c>
      <c r="E36" s="4" t="e">
        <f>VLOOKUP(A36,HOP!A:L,12,0)</f>
        <v>#N/A</v>
      </c>
      <c r="F36" s="4">
        <v>2308225</v>
      </c>
      <c r="G36" s="4" t="e">
        <f t="shared" si="0"/>
        <v>#N/A</v>
      </c>
      <c r="H36" s="4" t="str">
        <f t="shared" si="1"/>
        <v>，2308225</v>
      </c>
      <c r="I36" s="4" t="e">
        <f>VLOOKUP(A36,HOP!A:T,20,0)</f>
        <v>#N/A</v>
      </c>
      <c r="J36" s="4" t="s">
        <v>141</v>
      </c>
    </row>
    <row r="38" spans="4:4">
      <c r="D38" s="4">
        <f>SUM(D2:D37)</f>
        <v>47438.32</v>
      </c>
    </row>
    <row r="39" spans="4:4">
      <c r="D39" s="4" t="s">
        <v>142</v>
      </c>
    </row>
    <row r="42" spans="1:3">
      <c r="A42" s="4" t="s">
        <v>143</v>
      </c>
      <c r="C42" s="4">
        <v>52783.56</v>
      </c>
    </row>
    <row r="43" spans="1:3">
      <c r="A43" s="4" t="s">
        <v>144</v>
      </c>
      <c r="C43" s="4">
        <v>-5161</v>
      </c>
    </row>
    <row r="44" spans="1:3">
      <c r="A44" s="4" t="s">
        <v>145</v>
      </c>
      <c r="C44" s="4">
        <v>-184.24</v>
      </c>
    </row>
    <row r="45" spans="1:3">
      <c r="A45" s="4" t="s">
        <v>146</v>
      </c>
      <c r="C45" s="4">
        <f>SUBTOTAL(9,C42:C44)</f>
        <v>47438.32</v>
      </c>
    </row>
  </sheetData>
  <autoFilter ref="A1:XFD39">
    <filterColumn colId="3">
      <filters blank="1">
        <filter val="1510"/>
        <filter val="1610"/>
        <filter val="1291"/>
        <filter val="412"/>
        <filter val="1754"/>
        <filter val="47438.32 HKD"/>
        <filter val="255"/>
        <filter val="915"/>
        <filter val="612.56"/>
        <filter val="199"/>
        <filter val="760"/>
        <filter val="47438.32"/>
        <filter val="664"/>
        <filter val="-2625"/>
        <filter val="1727"/>
        <filter val="2427"/>
        <filter val="370"/>
        <filter val="473"/>
        <filter val="2874"/>
        <filter val="-184.24"/>
        <filter val="-2536"/>
        <filter val="539"/>
        <filter val="340"/>
        <filter val="400"/>
        <filter val="401"/>
        <filter val="481"/>
        <filter val="1983"/>
        <filter val="484"/>
        <filter val="1144"/>
        <filter val="1304"/>
        <filter val="1704"/>
        <filter val="507"/>
        <filter val="1987"/>
        <filter val="22947"/>
        <filter val="709"/>
      </filters>
    </filterColumn>
    <filterColumn colId="6">
      <filters blank="1">
        <filter val="#N/A"/>
        <filter val="-72.1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147</v>
      </c>
      <c r="B1" s="2" t="s">
        <v>148</v>
      </c>
      <c r="C1" s="2" t="s">
        <v>149</v>
      </c>
      <c r="D1" s="2" t="s">
        <v>150</v>
      </c>
      <c r="E1" s="2" t="s">
        <v>13</v>
      </c>
      <c r="F1" s="2" t="s">
        <v>5</v>
      </c>
      <c r="G1" s="2" t="s">
        <v>6</v>
      </c>
      <c r="H1" s="2" t="s">
        <v>151</v>
      </c>
      <c r="I1" s="2" t="s">
        <v>152</v>
      </c>
      <c r="J1" s="2" t="s">
        <v>153</v>
      </c>
      <c r="K1" s="2" t="s">
        <v>154</v>
      </c>
      <c r="L1" s="2" t="s">
        <v>155</v>
      </c>
      <c r="M1" s="2" t="s">
        <v>156</v>
      </c>
      <c r="N1" s="2" t="s">
        <v>157</v>
      </c>
      <c r="O1" s="2" t="s">
        <v>158</v>
      </c>
      <c r="P1" s="2" t="s">
        <v>159</v>
      </c>
      <c r="Q1" s="2" t="s">
        <v>160</v>
      </c>
      <c r="R1" s="2" t="s">
        <v>161</v>
      </c>
      <c r="S1" s="2" t="s">
        <v>162</v>
      </c>
      <c r="T1" s="2" t="s">
        <v>163</v>
      </c>
    </row>
    <row r="2" s="1" customFormat="1" spans="1:20">
      <c r="A2" s="3">
        <v>16872466196</v>
      </c>
      <c r="B2" s="1" t="s">
        <v>164</v>
      </c>
      <c r="C2" s="1" t="s">
        <v>165</v>
      </c>
      <c r="D2" s="1" t="s">
        <v>166</v>
      </c>
      <c r="E2" s="1" t="s">
        <v>167</v>
      </c>
      <c r="F2" s="1" t="s">
        <v>164</v>
      </c>
      <c r="G2" s="1" t="s">
        <v>168</v>
      </c>
      <c r="H2" s="1" t="s">
        <v>169</v>
      </c>
      <c r="I2" s="1" t="s">
        <v>170</v>
      </c>
      <c r="J2" s="1" t="s">
        <v>29</v>
      </c>
      <c r="K2" s="1" t="s">
        <v>171</v>
      </c>
      <c r="L2" s="1" t="s">
        <v>171</v>
      </c>
      <c r="M2" s="1" t="s">
        <v>172</v>
      </c>
      <c r="N2" s="1" t="s">
        <v>172</v>
      </c>
      <c r="O2" s="1" t="s">
        <v>173</v>
      </c>
      <c r="P2" s="1" t="s">
        <v>174</v>
      </c>
      <c r="Q2" s="1" t="s">
        <v>175</v>
      </c>
      <c r="R2" s="1" t="s">
        <v>176</v>
      </c>
      <c r="S2" s="1" t="s">
        <v>177</v>
      </c>
      <c r="T2" s="1" t="s">
        <v>178</v>
      </c>
    </row>
    <row r="3" s="1" customFormat="1" spans="1:20">
      <c r="A3" s="3">
        <v>16871587466</v>
      </c>
      <c r="B3" s="1" t="s">
        <v>164</v>
      </c>
      <c r="C3" s="1" t="s">
        <v>179</v>
      </c>
      <c r="D3" s="1" t="s">
        <v>180</v>
      </c>
      <c r="E3" s="1" t="s">
        <v>181</v>
      </c>
      <c r="F3" s="1" t="s">
        <v>164</v>
      </c>
      <c r="G3" s="1" t="s">
        <v>168</v>
      </c>
      <c r="H3" s="1" t="s">
        <v>169</v>
      </c>
      <c r="I3" s="1" t="s">
        <v>182</v>
      </c>
      <c r="J3" s="1" t="s">
        <v>29</v>
      </c>
      <c r="K3" s="1" t="s">
        <v>183</v>
      </c>
      <c r="L3" s="1" t="s">
        <v>183</v>
      </c>
      <c r="M3" s="1" t="s">
        <v>172</v>
      </c>
      <c r="N3" s="1" t="s">
        <v>172</v>
      </c>
      <c r="O3" s="1" t="s">
        <v>173</v>
      </c>
      <c r="P3" s="1" t="s">
        <v>174</v>
      </c>
      <c r="Q3" s="1" t="s">
        <v>184</v>
      </c>
      <c r="R3" s="1" t="s">
        <v>176</v>
      </c>
      <c r="S3" s="1" t="s">
        <v>177</v>
      </c>
      <c r="T3" s="1" t="s">
        <v>178</v>
      </c>
    </row>
    <row r="4" s="1" customFormat="1" spans="1:20">
      <c r="A4" s="3">
        <v>16871345087</v>
      </c>
      <c r="B4" s="1" t="s">
        <v>164</v>
      </c>
      <c r="C4" s="1" t="s">
        <v>185</v>
      </c>
      <c r="D4" s="1" t="s">
        <v>186</v>
      </c>
      <c r="E4" s="1" t="s">
        <v>187</v>
      </c>
      <c r="F4" s="1" t="s">
        <v>164</v>
      </c>
      <c r="G4" s="1" t="s">
        <v>168</v>
      </c>
      <c r="H4" s="1" t="s">
        <v>169</v>
      </c>
      <c r="I4" s="1" t="s">
        <v>188</v>
      </c>
      <c r="J4" s="1" t="s">
        <v>29</v>
      </c>
      <c r="K4" s="1" t="s">
        <v>189</v>
      </c>
      <c r="L4" s="1" t="s">
        <v>189</v>
      </c>
      <c r="M4" s="1" t="s">
        <v>172</v>
      </c>
      <c r="N4" s="1" t="s">
        <v>172</v>
      </c>
      <c r="O4" s="1" t="s">
        <v>173</v>
      </c>
      <c r="P4" s="1" t="s">
        <v>174</v>
      </c>
      <c r="Q4" s="1" t="s">
        <v>190</v>
      </c>
      <c r="R4" s="1" t="s">
        <v>176</v>
      </c>
      <c r="S4" s="1" t="s">
        <v>177</v>
      </c>
      <c r="T4" s="1" t="s">
        <v>178</v>
      </c>
    </row>
    <row r="5" s="1" customFormat="1" spans="1:20">
      <c r="A5" s="3">
        <v>16870744074</v>
      </c>
      <c r="B5" s="1" t="s">
        <v>164</v>
      </c>
      <c r="C5" s="1" t="s">
        <v>191</v>
      </c>
      <c r="D5" s="1" t="s">
        <v>192</v>
      </c>
      <c r="E5" s="1" t="s">
        <v>193</v>
      </c>
      <c r="F5" s="1" t="s">
        <v>164</v>
      </c>
      <c r="G5" s="1" t="s">
        <v>168</v>
      </c>
      <c r="H5" s="1" t="s">
        <v>169</v>
      </c>
      <c r="I5" s="1" t="s">
        <v>194</v>
      </c>
      <c r="J5" s="1" t="s">
        <v>29</v>
      </c>
      <c r="K5" s="1" t="s">
        <v>195</v>
      </c>
      <c r="L5" s="1" t="s">
        <v>195</v>
      </c>
      <c r="M5" s="1" t="s">
        <v>172</v>
      </c>
      <c r="N5" s="1" t="s">
        <v>172</v>
      </c>
      <c r="O5" s="1" t="s">
        <v>173</v>
      </c>
      <c r="P5" s="1" t="s">
        <v>174</v>
      </c>
      <c r="Q5" s="1" t="s">
        <v>196</v>
      </c>
      <c r="R5" s="1" t="s">
        <v>176</v>
      </c>
      <c r="S5" s="1" t="s">
        <v>177</v>
      </c>
      <c r="T5" s="1" t="s">
        <v>178</v>
      </c>
    </row>
    <row r="6" s="1" customFormat="1" spans="1:20">
      <c r="A6" s="3">
        <v>16869795287</v>
      </c>
      <c r="B6" s="1" t="s">
        <v>164</v>
      </c>
      <c r="C6" s="1" t="s">
        <v>197</v>
      </c>
      <c r="D6" s="1" t="s">
        <v>198</v>
      </c>
      <c r="E6" s="1" t="s">
        <v>199</v>
      </c>
      <c r="F6" s="1" t="s">
        <v>164</v>
      </c>
      <c r="G6" s="1" t="s">
        <v>168</v>
      </c>
      <c r="H6" s="1" t="s">
        <v>169</v>
      </c>
      <c r="I6" s="1" t="s">
        <v>200</v>
      </c>
      <c r="J6" s="1" t="s">
        <v>29</v>
      </c>
      <c r="K6" s="1" t="s">
        <v>201</v>
      </c>
      <c r="L6" s="1" t="s">
        <v>201</v>
      </c>
      <c r="M6" s="1" t="s">
        <v>172</v>
      </c>
      <c r="N6" s="1" t="s">
        <v>172</v>
      </c>
      <c r="O6" s="1" t="s">
        <v>173</v>
      </c>
      <c r="P6" s="1" t="s">
        <v>174</v>
      </c>
      <c r="Q6" s="1" t="s">
        <v>202</v>
      </c>
      <c r="R6" s="1" t="s">
        <v>176</v>
      </c>
      <c r="S6" s="1" t="s">
        <v>177</v>
      </c>
      <c r="T6" s="1" t="s">
        <v>178</v>
      </c>
    </row>
    <row r="7" s="1" customFormat="1" spans="1:20">
      <c r="A7" s="3">
        <v>16866335598</v>
      </c>
      <c r="B7" s="1" t="s">
        <v>164</v>
      </c>
      <c r="C7" s="1" t="s">
        <v>203</v>
      </c>
      <c r="D7" s="1" t="s">
        <v>204</v>
      </c>
      <c r="E7" s="1" t="s">
        <v>205</v>
      </c>
      <c r="F7" s="1" t="s">
        <v>164</v>
      </c>
      <c r="G7" s="1" t="s">
        <v>168</v>
      </c>
      <c r="H7" s="1" t="s">
        <v>169</v>
      </c>
      <c r="I7" s="1" t="s">
        <v>206</v>
      </c>
      <c r="J7" s="1" t="s">
        <v>29</v>
      </c>
      <c r="K7" s="1" t="s">
        <v>207</v>
      </c>
      <c r="L7" s="1" t="s">
        <v>207</v>
      </c>
      <c r="M7" s="1" t="s">
        <v>172</v>
      </c>
      <c r="N7" s="1" t="s">
        <v>172</v>
      </c>
      <c r="O7" s="1" t="s">
        <v>173</v>
      </c>
      <c r="P7" s="1" t="s">
        <v>174</v>
      </c>
      <c r="Q7" s="1" t="s">
        <v>208</v>
      </c>
      <c r="R7" s="1" t="s">
        <v>176</v>
      </c>
      <c r="S7" s="1" t="s">
        <v>177</v>
      </c>
      <c r="T7" s="1" t="s">
        <v>178</v>
      </c>
    </row>
    <row r="8" s="1" customFormat="1" spans="1:20">
      <c r="A8" s="3">
        <v>16865816690</v>
      </c>
      <c r="B8" s="1" t="s">
        <v>164</v>
      </c>
      <c r="C8" s="1" t="s">
        <v>209</v>
      </c>
      <c r="D8" s="1" t="s">
        <v>180</v>
      </c>
      <c r="E8" s="1" t="s">
        <v>210</v>
      </c>
      <c r="F8" s="1" t="s">
        <v>164</v>
      </c>
      <c r="G8" s="1" t="s">
        <v>168</v>
      </c>
      <c r="H8" s="1" t="s">
        <v>169</v>
      </c>
      <c r="I8" s="1" t="s">
        <v>211</v>
      </c>
      <c r="J8" s="1" t="s">
        <v>29</v>
      </c>
      <c r="K8" s="1" t="s">
        <v>212</v>
      </c>
      <c r="L8" s="1" t="s">
        <v>212</v>
      </c>
      <c r="M8" s="1" t="s">
        <v>172</v>
      </c>
      <c r="N8" s="1" t="s">
        <v>172</v>
      </c>
      <c r="O8" s="1" t="s">
        <v>173</v>
      </c>
      <c r="P8" s="1" t="s">
        <v>174</v>
      </c>
      <c r="Q8" s="1" t="s">
        <v>213</v>
      </c>
      <c r="R8" s="1" t="s">
        <v>176</v>
      </c>
      <c r="S8" s="1" t="s">
        <v>177</v>
      </c>
      <c r="T8" s="1" t="s">
        <v>178</v>
      </c>
    </row>
    <row r="9" s="1" customFormat="1" spans="1:20">
      <c r="A9" s="3">
        <v>16865359958</v>
      </c>
      <c r="B9" s="1" t="s">
        <v>214</v>
      </c>
      <c r="C9" s="1" t="s">
        <v>215</v>
      </c>
      <c r="D9" s="1" t="s">
        <v>216</v>
      </c>
      <c r="E9" s="1" t="s">
        <v>217</v>
      </c>
      <c r="F9" s="1" t="s">
        <v>164</v>
      </c>
      <c r="G9" s="1" t="s">
        <v>168</v>
      </c>
      <c r="H9" s="1" t="s">
        <v>169</v>
      </c>
      <c r="I9" s="1" t="s">
        <v>218</v>
      </c>
      <c r="J9" s="1" t="s">
        <v>29</v>
      </c>
      <c r="K9" s="1" t="s">
        <v>219</v>
      </c>
      <c r="L9" s="1" t="s">
        <v>219</v>
      </c>
      <c r="M9" s="1" t="s">
        <v>172</v>
      </c>
      <c r="N9" s="1" t="s">
        <v>172</v>
      </c>
      <c r="O9" s="1" t="s">
        <v>173</v>
      </c>
      <c r="P9" s="1" t="s">
        <v>174</v>
      </c>
      <c r="Q9" s="1" t="s">
        <v>220</v>
      </c>
      <c r="R9" s="1" t="s">
        <v>176</v>
      </c>
      <c r="S9" s="1" t="s">
        <v>177</v>
      </c>
      <c r="T9" s="1" t="s">
        <v>178</v>
      </c>
    </row>
    <row r="10" s="1" customFormat="1" spans="1:20">
      <c r="A10" s="3">
        <v>16865098840</v>
      </c>
      <c r="B10" s="1" t="s">
        <v>214</v>
      </c>
      <c r="C10" s="1" t="s">
        <v>221</v>
      </c>
      <c r="D10" s="1" t="s">
        <v>222</v>
      </c>
      <c r="E10" s="1" t="s">
        <v>223</v>
      </c>
      <c r="F10" s="1" t="s">
        <v>164</v>
      </c>
      <c r="G10" s="1" t="s">
        <v>168</v>
      </c>
      <c r="H10" s="1" t="s">
        <v>169</v>
      </c>
      <c r="I10" s="1" t="s">
        <v>224</v>
      </c>
      <c r="J10" s="1" t="s">
        <v>29</v>
      </c>
      <c r="K10" s="1" t="s">
        <v>225</v>
      </c>
      <c r="L10" s="1" t="s">
        <v>225</v>
      </c>
      <c r="M10" s="1" t="s">
        <v>172</v>
      </c>
      <c r="N10" s="1" t="s">
        <v>172</v>
      </c>
      <c r="O10" s="1" t="s">
        <v>173</v>
      </c>
      <c r="P10" s="1" t="s">
        <v>174</v>
      </c>
      <c r="Q10" s="1" t="s">
        <v>226</v>
      </c>
      <c r="R10" s="1" t="s">
        <v>176</v>
      </c>
      <c r="S10" s="1" t="s">
        <v>177</v>
      </c>
      <c r="T10" s="1" t="s">
        <v>178</v>
      </c>
    </row>
    <row r="11" s="1" customFormat="1" spans="1:20">
      <c r="A11" s="3">
        <v>16864656854</v>
      </c>
      <c r="B11" s="1" t="s">
        <v>214</v>
      </c>
      <c r="C11" s="1" t="s">
        <v>227</v>
      </c>
      <c r="D11" s="1" t="s">
        <v>228</v>
      </c>
      <c r="E11" s="1" t="s">
        <v>229</v>
      </c>
      <c r="F11" s="1" t="s">
        <v>164</v>
      </c>
      <c r="G11" s="1" t="s">
        <v>168</v>
      </c>
      <c r="H11" s="1" t="s">
        <v>169</v>
      </c>
      <c r="I11" s="1" t="s">
        <v>230</v>
      </c>
      <c r="J11" s="1" t="s">
        <v>29</v>
      </c>
      <c r="K11" s="1" t="s">
        <v>231</v>
      </c>
      <c r="L11" s="1" t="s">
        <v>231</v>
      </c>
      <c r="M11" s="1" t="s">
        <v>172</v>
      </c>
      <c r="N11" s="1" t="s">
        <v>172</v>
      </c>
      <c r="O11" s="1" t="s">
        <v>173</v>
      </c>
      <c r="P11" s="1" t="s">
        <v>174</v>
      </c>
      <c r="Q11" s="1" t="s">
        <v>232</v>
      </c>
      <c r="R11" s="1" t="s">
        <v>176</v>
      </c>
      <c r="S11" s="1" t="s">
        <v>177</v>
      </c>
      <c r="T11" s="1" t="s">
        <v>178</v>
      </c>
    </row>
    <row r="12" s="1" customFormat="1" spans="1:20">
      <c r="A12" s="3">
        <v>16864511140</v>
      </c>
      <c r="B12" s="1" t="s">
        <v>214</v>
      </c>
      <c r="C12" s="1" t="s">
        <v>233</v>
      </c>
      <c r="D12" s="1" t="s">
        <v>234</v>
      </c>
      <c r="E12" s="1" t="s">
        <v>235</v>
      </c>
      <c r="F12" s="1" t="s">
        <v>164</v>
      </c>
      <c r="G12" s="1" t="s">
        <v>168</v>
      </c>
      <c r="H12" s="1" t="s">
        <v>169</v>
      </c>
      <c r="I12" s="1" t="s">
        <v>236</v>
      </c>
      <c r="J12" s="1" t="s">
        <v>29</v>
      </c>
      <c r="K12" s="1" t="s">
        <v>237</v>
      </c>
      <c r="L12" s="1" t="s">
        <v>237</v>
      </c>
      <c r="M12" s="1" t="s">
        <v>172</v>
      </c>
      <c r="N12" s="1" t="s">
        <v>172</v>
      </c>
      <c r="O12" s="1" t="s">
        <v>173</v>
      </c>
      <c r="P12" s="1" t="s">
        <v>174</v>
      </c>
      <c r="Q12" s="1" t="s">
        <v>238</v>
      </c>
      <c r="R12" s="1" t="s">
        <v>176</v>
      </c>
      <c r="S12" s="1" t="s">
        <v>177</v>
      </c>
      <c r="T12" s="1" t="s">
        <v>178</v>
      </c>
    </row>
    <row r="13" s="1" customFormat="1" spans="1:20">
      <c r="A13" s="3">
        <v>16859195446</v>
      </c>
      <c r="B13" s="1" t="s">
        <v>214</v>
      </c>
      <c r="C13" s="1" t="s">
        <v>239</v>
      </c>
      <c r="D13" s="1" t="s">
        <v>240</v>
      </c>
      <c r="E13" s="1" t="s">
        <v>241</v>
      </c>
      <c r="F13" s="1" t="s">
        <v>164</v>
      </c>
      <c r="G13" s="1" t="s">
        <v>168</v>
      </c>
      <c r="H13" s="1" t="s">
        <v>169</v>
      </c>
      <c r="I13" s="1" t="s">
        <v>242</v>
      </c>
      <c r="J13" s="1" t="s">
        <v>29</v>
      </c>
      <c r="K13" s="1" t="s">
        <v>243</v>
      </c>
      <c r="L13" s="1" t="s">
        <v>243</v>
      </c>
      <c r="M13" s="1" t="s">
        <v>172</v>
      </c>
      <c r="N13" s="1" t="s">
        <v>172</v>
      </c>
      <c r="O13" s="1" t="s">
        <v>173</v>
      </c>
      <c r="P13" s="1" t="s">
        <v>174</v>
      </c>
      <c r="Q13" s="1" t="s">
        <v>244</v>
      </c>
      <c r="R13" s="1" t="s">
        <v>176</v>
      </c>
      <c r="S13" s="1" t="s">
        <v>177</v>
      </c>
      <c r="T13" s="1" t="s">
        <v>178</v>
      </c>
    </row>
    <row r="14" s="1" customFormat="1" spans="1:20">
      <c r="A14" s="3">
        <v>16858988935</v>
      </c>
      <c r="B14" s="1" t="s">
        <v>214</v>
      </c>
      <c r="C14" s="1" t="s">
        <v>245</v>
      </c>
      <c r="D14" s="1" t="s">
        <v>246</v>
      </c>
      <c r="E14" s="1" t="s">
        <v>247</v>
      </c>
      <c r="F14" s="1" t="s">
        <v>164</v>
      </c>
      <c r="G14" s="1" t="s">
        <v>168</v>
      </c>
      <c r="H14" s="1" t="s">
        <v>169</v>
      </c>
      <c r="I14" s="1" t="s">
        <v>248</v>
      </c>
      <c r="J14" s="1" t="s">
        <v>29</v>
      </c>
      <c r="K14" s="1" t="s">
        <v>249</v>
      </c>
      <c r="L14" s="1" t="s">
        <v>249</v>
      </c>
      <c r="M14" s="1" t="s">
        <v>172</v>
      </c>
      <c r="N14" s="1" t="s">
        <v>172</v>
      </c>
      <c r="O14" s="1" t="s">
        <v>173</v>
      </c>
      <c r="P14" s="1" t="s">
        <v>174</v>
      </c>
      <c r="Q14" s="1" t="s">
        <v>250</v>
      </c>
      <c r="R14" s="1" t="s">
        <v>176</v>
      </c>
      <c r="S14" s="1" t="s">
        <v>177</v>
      </c>
      <c r="T14" s="1" t="s">
        <v>178</v>
      </c>
    </row>
    <row r="15" s="1" customFormat="1" spans="1:20">
      <c r="A15" s="3">
        <v>16858337701</v>
      </c>
      <c r="B15" s="1" t="s">
        <v>251</v>
      </c>
      <c r="C15" s="1" t="s">
        <v>252</v>
      </c>
      <c r="D15" s="1" t="s">
        <v>253</v>
      </c>
      <c r="E15" s="1" t="s">
        <v>254</v>
      </c>
      <c r="F15" s="1" t="s">
        <v>164</v>
      </c>
      <c r="G15" s="1" t="s">
        <v>168</v>
      </c>
      <c r="H15" s="1" t="s">
        <v>169</v>
      </c>
      <c r="I15" s="1" t="s">
        <v>255</v>
      </c>
      <c r="J15" s="1" t="s">
        <v>29</v>
      </c>
      <c r="K15" s="1" t="s">
        <v>256</v>
      </c>
      <c r="L15" s="1" t="s">
        <v>256</v>
      </c>
      <c r="M15" s="1" t="s">
        <v>172</v>
      </c>
      <c r="N15" s="1" t="s">
        <v>172</v>
      </c>
      <c r="O15" s="1" t="s">
        <v>173</v>
      </c>
      <c r="P15" s="1" t="s">
        <v>174</v>
      </c>
      <c r="Q15" s="1" t="s">
        <v>257</v>
      </c>
      <c r="R15" s="1" t="s">
        <v>176</v>
      </c>
      <c r="S15" s="1" t="s">
        <v>177</v>
      </c>
      <c r="T15" s="1" t="s">
        <v>178</v>
      </c>
    </row>
    <row r="16" s="1" customFormat="1" spans="1:20">
      <c r="A16" s="3">
        <v>16855002282</v>
      </c>
      <c r="B16" s="1" t="s">
        <v>251</v>
      </c>
      <c r="C16" s="1" t="s">
        <v>258</v>
      </c>
      <c r="D16" s="1" t="s">
        <v>259</v>
      </c>
      <c r="E16" s="1" t="s">
        <v>260</v>
      </c>
      <c r="F16" s="1" t="s">
        <v>251</v>
      </c>
      <c r="G16" s="1" t="s">
        <v>168</v>
      </c>
      <c r="H16" s="1" t="s">
        <v>169</v>
      </c>
      <c r="I16" s="1" t="s">
        <v>261</v>
      </c>
      <c r="J16" s="1" t="s">
        <v>29</v>
      </c>
      <c r="K16" s="1" t="s">
        <v>262</v>
      </c>
      <c r="L16" s="1" t="s">
        <v>262</v>
      </c>
      <c r="M16" s="1" t="s">
        <v>172</v>
      </c>
      <c r="N16" s="1" t="s">
        <v>172</v>
      </c>
      <c r="O16" s="1" t="s">
        <v>173</v>
      </c>
      <c r="P16" s="1" t="s">
        <v>174</v>
      </c>
      <c r="Q16" s="1" t="s">
        <v>263</v>
      </c>
      <c r="R16" s="1" t="s">
        <v>176</v>
      </c>
      <c r="S16" s="1" t="s">
        <v>177</v>
      </c>
      <c r="T16" s="1" t="s">
        <v>178</v>
      </c>
    </row>
    <row r="17" s="1" customFormat="1" spans="1:20">
      <c r="A17" s="3">
        <v>16847921717</v>
      </c>
      <c r="B17" s="1" t="s">
        <v>264</v>
      </c>
      <c r="C17" s="1" t="s">
        <v>265</v>
      </c>
      <c r="D17" s="1" t="s">
        <v>266</v>
      </c>
      <c r="E17" s="1" t="s">
        <v>267</v>
      </c>
      <c r="F17" s="1" t="s">
        <v>164</v>
      </c>
      <c r="G17" s="1" t="s">
        <v>168</v>
      </c>
      <c r="H17" s="1" t="s">
        <v>169</v>
      </c>
      <c r="I17" s="1" t="s">
        <v>268</v>
      </c>
      <c r="J17" s="1" t="s">
        <v>29</v>
      </c>
      <c r="K17" s="1" t="s">
        <v>269</v>
      </c>
      <c r="L17" s="1" t="s">
        <v>269</v>
      </c>
      <c r="M17" s="1" t="s">
        <v>172</v>
      </c>
      <c r="N17" s="1" t="s">
        <v>172</v>
      </c>
      <c r="O17" s="1" t="s">
        <v>173</v>
      </c>
      <c r="P17" s="1" t="s">
        <v>174</v>
      </c>
      <c r="Q17" s="1" t="s">
        <v>270</v>
      </c>
      <c r="R17" s="1" t="s">
        <v>176</v>
      </c>
      <c r="S17" s="1" t="s">
        <v>177</v>
      </c>
      <c r="T17" s="1" t="s">
        <v>178</v>
      </c>
    </row>
    <row r="18" s="1" customFormat="1" spans="1:20">
      <c r="A18" s="3">
        <v>16847883405</v>
      </c>
      <c r="B18" s="1" t="s">
        <v>264</v>
      </c>
      <c r="C18" s="1" t="s">
        <v>271</v>
      </c>
      <c r="D18" s="1" t="s">
        <v>272</v>
      </c>
      <c r="E18" s="1" t="s">
        <v>273</v>
      </c>
      <c r="F18" s="1" t="s">
        <v>251</v>
      </c>
      <c r="G18" s="1" t="s">
        <v>168</v>
      </c>
      <c r="H18" s="1" t="s">
        <v>169</v>
      </c>
      <c r="I18" s="1" t="s">
        <v>274</v>
      </c>
      <c r="J18" s="1" t="s">
        <v>29</v>
      </c>
      <c r="K18" s="1" t="s">
        <v>275</v>
      </c>
      <c r="L18" s="1" t="s">
        <v>275</v>
      </c>
      <c r="M18" s="1" t="s">
        <v>172</v>
      </c>
      <c r="N18" s="1" t="s">
        <v>172</v>
      </c>
      <c r="O18" s="1" t="s">
        <v>173</v>
      </c>
      <c r="P18" s="1" t="s">
        <v>174</v>
      </c>
      <c r="Q18" s="1" t="s">
        <v>276</v>
      </c>
      <c r="R18" s="1" t="s">
        <v>176</v>
      </c>
      <c r="S18" s="1" t="s">
        <v>177</v>
      </c>
      <c r="T18" s="1" t="s">
        <v>178</v>
      </c>
    </row>
    <row r="19" s="1" customFormat="1" spans="1:20">
      <c r="A19" s="3">
        <v>16847342545</v>
      </c>
      <c r="B19" s="1" t="s">
        <v>264</v>
      </c>
      <c r="C19" s="1" t="s">
        <v>277</v>
      </c>
      <c r="D19" s="1" t="s">
        <v>278</v>
      </c>
      <c r="E19" s="1" t="s">
        <v>279</v>
      </c>
      <c r="F19" s="1" t="s">
        <v>164</v>
      </c>
      <c r="G19" s="1" t="s">
        <v>168</v>
      </c>
      <c r="H19" s="1" t="s">
        <v>169</v>
      </c>
      <c r="I19" s="1" t="s">
        <v>280</v>
      </c>
      <c r="J19" s="1" t="s">
        <v>29</v>
      </c>
      <c r="K19" s="1" t="s">
        <v>281</v>
      </c>
      <c r="L19" s="1" t="s">
        <v>281</v>
      </c>
      <c r="M19" s="1" t="s">
        <v>172</v>
      </c>
      <c r="N19" s="1" t="s">
        <v>172</v>
      </c>
      <c r="O19" s="1" t="s">
        <v>173</v>
      </c>
      <c r="P19" s="1" t="s">
        <v>174</v>
      </c>
      <c r="Q19" s="1" t="s">
        <v>282</v>
      </c>
      <c r="R19" s="1" t="s">
        <v>176</v>
      </c>
      <c r="S19" s="1" t="s">
        <v>177</v>
      </c>
      <c r="T19" s="1" t="s">
        <v>178</v>
      </c>
    </row>
    <row r="20" s="1" customFormat="1" spans="1:20">
      <c r="A20" s="3">
        <v>16845684848</v>
      </c>
      <c r="B20" s="1" t="s">
        <v>283</v>
      </c>
      <c r="C20" s="1" t="s">
        <v>284</v>
      </c>
      <c r="D20" s="1" t="s">
        <v>285</v>
      </c>
      <c r="E20" s="1" t="s">
        <v>286</v>
      </c>
      <c r="F20" s="1" t="s">
        <v>164</v>
      </c>
      <c r="G20" s="1" t="s">
        <v>168</v>
      </c>
      <c r="H20" s="1" t="s">
        <v>169</v>
      </c>
      <c r="I20" s="1" t="s">
        <v>287</v>
      </c>
      <c r="J20" s="1" t="s">
        <v>29</v>
      </c>
      <c r="K20" s="1" t="s">
        <v>288</v>
      </c>
      <c r="L20" s="1" t="s">
        <v>288</v>
      </c>
      <c r="M20" s="1" t="s">
        <v>172</v>
      </c>
      <c r="N20" s="1" t="s">
        <v>172</v>
      </c>
      <c r="O20" s="1" t="s">
        <v>173</v>
      </c>
      <c r="P20" s="1" t="s">
        <v>174</v>
      </c>
      <c r="Q20" s="1" t="s">
        <v>289</v>
      </c>
      <c r="R20" s="1" t="s">
        <v>176</v>
      </c>
      <c r="S20" s="1" t="s">
        <v>177</v>
      </c>
      <c r="T20" s="1" t="s">
        <v>178</v>
      </c>
    </row>
    <row r="21" s="1" customFormat="1" spans="1:20">
      <c r="A21" s="3">
        <v>16832024267</v>
      </c>
      <c r="B21" s="1" t="s">
        <v>290</v>
      </c>
      <c r="C21" s="1" t="s">
        <v>291</v>
      </c>
      <c r="D21" s="1" t="s">
        <v>292</v>
      </c>
      <c r="E21" s="1" t="s">
        <v>293</v>
      </c>
      <c r="F21" s="1" t="s">
        <v>290</v>
      </c>
      <c r="G21" s="1" t="s">
        <v>168</v>
      </c>
      <c r="H21" s="1" t="s">
        <v>169</v>
      </c>
      <c r="I21" s="1" t="s">
        <v>294</v>
      </c>
      <c r="J21" s="1" t="s">
        <v>29</v>
      </c>
      <c r="K21" s="1" t="s">
        <v>295</v>
      </c>
      <c r="L21" s="1" t="s">
        <v>295</v>
      </c>
      <c r="M21" s="1" t="s">
        <v>172</v>
      </c>
      <c r="N21" s="1" t="s">
        <v>172</v>
      </c>
      <c r="O21" s="1" t="s">
        <v>173</v>
      </c>
      <c r="P21" s="1" t="s">
        <v>174</v>
      </c>
      <c r="Q21" s="1" t="s">
        <v>296</v>
      </c>
      <c r="R21" s="1" t="s">
        <v>176</v>
      </c>
      <c r="S21" s="1" t="s">
        <v>177</v>
      </c>
      <c r="T21" s="1" t="s">
        <v>178</v>
      </c>
    </row>
    <row r="22" s="1" customFormat="1" spans="1:20">
      <c r="A22" s="3">
        <v>16821484134</v>
      </c>
      <c r="B22" s="1" t="s">
        <v>297</v>
      </c>
      <c r="C22" s="1" t="s">
        <v>298</v>
      </c>
      <c r="D22" s="1" t="s">
        <v>299</v>
      </c>
      <c r="E22" s="1" t="s">
        <v>300</v>
      </c>
      <c r="F22" s="1" t="s">
        <v>214</v>
      </c>
      <c r="G22" s="1" t="s">
        <v>168</v>
      </c>
      <c r="H22" s="1" t="s">
        <v>169</v>
      </c>
      <c r="I22" s="1" t="s">
        <v>301</v>
      </c>
      <c r="J22" s="1" t="s">
        <v>29</v>
      </c>
      <c r="K22" s="1" t="s">
        <v>302</v>
      </c>
      <c r="L22" s="1" t="s">
        <v>302</v>
      </c>
      <c r="M22" s="1" t="s">
        <v>172</v>
      </c>
      <c r="N22" s="1" t="s">
        <v>172</v>
      </c>
      <c r="O22" s="1" t="s">
        <v>173</v>
      </c>
      <c r="P22" s="1" t="s">
        <v>174</v>
      </c>
      <c r="Q22" s="1" t="s">
        <v>303</v>
      </c>
      <c r="R22" s="1" t="s">
        <v>176</v>
      </c>
      <c r="S22" s="1" t="s">
        <v>177</v>
      </c>
      <c r="T22" s="1" t="s">
        <v>178</v>
      </c>
    </row>
    <row r="23" s="1" customFormat="1" spans="1:20">
      <c r="A23" s="3">
        <v>16818750580</v>
      </c>
      <c r="B23" s="1" t="s">
        <v>297</v>
      </c>
      <c r="C23" s="1" t="s">
        <v>304</v>
      </c>
      <c r="D23" s="1" t="s">
        <v>305</v>
      </c>
      <c r="E23" s="1" t="s">
        <v>306</v>
      </c>
      <c r="F23" s="1" t="s">
        <v>290</v>
      </c>
      <c r="G23" s="1" t="s">
        <v>168</v>
      </c>
      <c r="H23" s="1" t="s">
        <v>169</v>
      </c>
      <c r="I23" s="1" t="s">
        <v>307</v>
      </c>
      <c r="J23" s="1" t="s">
        <v>29</v>
      </c>
      <c r="K23" s="1" t="s">
        <v>308</v>
      </c>
      <c r="L23" s="1" t="s">
        <v>308</v>
      </c>
      <c r="M23" s="1" t="s">
        <v>172</v>
      </c>
      <c r="N23" s="1" t="s">
        <v>172</v>
      </c>
      <c r="O23" s="1" t="s">
        <v>173</v>
      </c>
      <c r="P23" s="1" t="s">
        <v>174</v>
      </c>
      <c r="Q23" s="1" t="s">
        <v>309</v>
      </c>
      <c r="R23" s="1" t="s">
        <v>176</v>
      </c>
      <c r="S23" s="1" t="s">
        <v>177</v>
      </c>
      <c r="T23" s="1" t="s">
        <v>178</v>
      </c>
    </row>
    <row r="24" s="1" customFormat="1" spans="1:20">
      <c r="A24" s="3">
        <v>16815216281</v>
      </c>
      <c r="B24" s="1" t="s">
        <v>310</v>
      </c>
      <c r="C24" s="1" t="s">
        <v>311</v>
      </c>
      <c r="D24" s="1" t="s">
        <v>312</v>
      </c>
      <c r="E24" s="1" t="s">
        <v>313</v>
      </c>
      <c r="F24" s="1" t="s">
        <v>164</v>
      </c>
      <c r="G24" s="1" t="s">
        <v>168</v>
      </c>
      <c r="H24" s="1" t="s">
        <v>169</v>
      </c>
      <c r="I24" s="1" t="s">
        <v>314</v>
      </c>
      <c r="J24" s="1" t="s">
        <v>29</v>
      </c>
      <c r="K24" s="1" t="s">
        <v>315</v>
      </c>
      <c r="L24" s="1" t="s">
        <v>315</v>
      </c>
      <c r="M24" s="1" t="s">
        <v>172</v>
      </c>
      <c r="N24" s="1" t="s">
        <v>172</v>
      </c>
      <c r="O24" s="1" t="s">
        <v>173</v>
      </c>
      <c r="P24" s="1" t="s">
        <v>174</v>
      </c>
      <c r="Q24" s="1" t="s">
        <v>316</v>
      </c>
      <c r="R24" s="1" t="s">
        <v>176</v>
      </c>
      <c r="S24" s="1" t="s">
        <v>177</v>
      </c>
      <c r="T24" s="1" t="s">
        <v>178</v>
      </c>
    </row>
    <row r="25" s="1" customFormat="1" spans="1:20">
      <c r="A25" s="3">
        <v>16750898221</v>
      </c>
      <c r="B25" s="1" t="s">
        <v>317</v>
      </c>
      <c r="C25" s="1" t="s">
        <v>318</v>
      </c>
      <c r="D25" s="1" t="s">
        <v>319</v>
      </c>
      <c r="E25" s="1" t="s">
        <v>320</v>
      </c>
      <c r="F25" s="1" t="s">
        <v>164</v>
      </c>
      <c r="G25" s="1" t="s">
        <v>168</v>
      </c>
      <c r="H25" s="1" t="s">
        <v>169</v>
      </c>
      <c r="I25" s="1" t="s">
        <v>321</v>
      </c>
      <c r="J25" s="1" t="s">
        <v>29</v>
      </c>
      <c r="K25" s="1" t="s">
        <v>322</v>
      </c>
      <c r="L25" s="1" t="s">
        <v>322</v>
      </c>
      <c r="M25" s="1" t="s">
        <v>172</v>
      </c>
      <c r="N25" s="1" t="s">
        <v>172</v>
      </c>
      <c r="O25" s="1" t="s">
        <v>173</v>
      </c>
      <c r="P25" s="1" t="s">
        <v>174</v>
      </c>
      <c r="Q25" s="1" t="s">
        <v>323</v>
      </c>
      <c r="R25" s="1" t="s">
        <v>176</v>
      </c>
      <c r="S25" s="1" t="s">
        <v>177</v>
      </c>
      <c r="T25" s="1" t="s">
        <v>178</v>
      </c>
    </row>
    <row r="26" s="1" customFormat="1" spans="1:20">
      <c r="A26" s="3">
        <v>16711271473</v>
      </c>
      <c r="B26" s="1" t="s">
        <v>324</v>
      </c>
      <c r="C26" s="1" t="s">
        <v>325</v>
      </c>
      <c r="D26" s="1" t="s">
        <v>326</v>
      </c>
      <c r="E26" s="1" t="s">
        <v>327</v>
      </c>
      <c r="F26" s="1" t="s">
        <v>251</v>
      </c>
      <c r="G26" s="1" t="s">
        <v>168</v>
      </c>
      <c r="H26" s="1" t="s">
        <v>169</v>
      </c>
      <c r="I26" s="1" t="s">
        <v>328</v>
      </c>
      <c r="J26" s="1" t="s">
        <v>29</v>
      </c>
      <c r="K26" s="1" t="s">
        <v>329</v>
      </c>
      <c r="L26" s="1" t="s">
        <v>329</v>
      </c>
      <c r="M26" s="1" t="s">
        <v>172</v>
      </c>
      <c r="N26" s="1" t="s">
        <v>172</v>
      </c>
      <c r="O26" s="1" t="s">
        <v>173</v>
      </c>
      <c r="P26" s="1" t="s">
        <v>174</v>
      </c>
      <c r="Q26" s="1" t="s">
        <v>330</v>
      </c>
      <c r="R26" s="1" t="s">
        <v>176</v>
      </c>
      <c r="S26" s="1" t="s">
        <v>177</v>
      </c>
      <c r="T26" s="1" t="s">
        <v>178</v>
      </c>
    </row>
    <row r="27" s="1" customFormat="1" spans="1:20">
      <c r="A27" s="3">
        <v>16708045502</v>
      </c>
      <c r="B27" s="1" t="s">
        <v>331</v>
      </c>
      <c r="C27" s="1" t="s">
        <v>332</v>
      </c>
      <c r="D27" s="1" t="s">
        <v>333</v>
      </c>
      <c r="E27" s="1" t="s">
        <v>334</v>
      </c>
      <c r="F27" s="1" t="s">
        <v>214</v>
      </c>
      <c r="G27" s="1" t="s">
        <v>168</v>
      </c>
      <c r="H27" s="1" t="s">
        <v>169</v>
      </c>
      <c r="I27" s="1" t="s">
        <v>335</v>
      </c>
      <c r="J27" s="1" t="s">
        <v>29</v>
      </c>
      <c r="K27" s="1" t="s">
        <v>336</v>
      </c>
      <c r="L27" s="1" t="s">
        <v>337</v>
      </c>
      <c r="M27" s="1" t="s">
        <v>338</v>
      </c>
      <c r="N27" s="1" t="s">
        <v>339</v>
      </c>
      <c r="O27" s="1" t="s">
        <v>173</v>
      </c>
      <c r="P27" s="1" t="s">
        <v>174</v>
      </c>
      <c r="Q27" s="1" t="s">
        <v>340</v>
      </c>
      <c r="R27" s="1" t="s">
        <v>176</v>
      </c>
      <c r="S27" s="1" t="s">
        <v>177</v>
      </c>
      <c r="T27" s="1" t="s">
        <v>178</v>
      </c>
    </row>
    <row r="28" s="1" customFormat="1" spans="1:20">
      <c r="A28" s="3">
        <v>16707654954</v>
      </c>
      <c r="B28" s="1" t="s">
        <v>331</v>
      </c>
      <c r="C28" s="1" t="s">
        <v>341</v>
      </c>
      <c r="D28" s="1" t="s">
        <v>342</v>
      </c>
      <c r="E28" s="1" t="s">
        <v>343</v>
      </c>
      <c r="F28" s="1" t="s">
        <v>164</v>
      </c>
      <c r="G28" s="1" t="s">
        <v>168</v>
      </c>
      <c r="H28" s="1" t="s">
        <v>169</v>
      </c>
      <c r="I28" s="1" t="s">
        <v>344</v>
      </c>
      <c r="J28" s="1" t="s">
        <v>29</v>
      </c>
      <c r="K28" s="1" t="s">
        <v>345</v>
      </c>
      <c r="L28" s="1" t="s">
        <v>345</v>
      </c>
      <c r="M28" s="1" t="s">
        <v>172</v>
      </c>
      <c r="N28" s="1" t="s">
        <v>172</v>
      </c>
      <c r="O28" s="1" t="s">
        <v>173</v>
      </c>
      <c r="P28" s="1" t="s">
        <v>174</v>
      </c>
      <c r="Q28" s="1" t="s">
        <v>346</v>
      </c>
      <c r="R28" s="1" t="s">
        <v>176</v>
      </c>
      <c r="S28" s="1" t="s">
        <v>177</v>
      </c>
      <c r="T28" s="1" t="s">
        <v>178</v>
      </c>
    </row>
    <row r="29" s="1" customFormat="1" spans="1:20">
      <c r="A29" s="3">
        <v>16680133296</v>
      </c>
      <c r="B29" s="1" t="s">
        <v>347</v>
      </c>
      <c r="C29" s="1" t="s">
        <v>348</v>
      </c>
      <c r="D29" s="1" t="s">
        <v>349</v>
      </c>
      <c r="E29" s="1" t="s">
        <v>350</v>
      </c>
      <c r="F29" s="1" t="s">
        <v>164</v>
      </c>
      <c r="G29" s="1" t="s">
        <v>168</v>
      </c>
      <c r="H29" s="1" t="s">
        <v>169</v>
      </c>
      <c r="I29" s="1" t="s">
        <v>351</v>
      </c>
      <c r="J29" s="1" t="s">
        <v>29</v>
      </c>
      <c r="K29" s="1" t="s">
        <v>352</v>
      </c>
      <c r="L29" s="1" t="s">
        <v>352</v>
      </c>
      <c r="M29" s="1" t="s">
        <v>172</v>
      </c>
      <c r="N29" s="1" t="s">
        <v>172</v>
      </c>
      <c r="O29" s="1" t="s">
        <v>173</v>
      </c>
      <c r="P29" s="1" t="s">
        <v>174</v>
      </c>
      <c r="Q29" s="1" t="s">
        <v>353</v>
      </c>
      <c r="R29" s="1" t="s">
        <v>176</v>
      </c>
      <c r="S29" s="1" t="s">
        <v>177</v>
      </c>
      <c r="T29" s="1" t="s">
        <v>178</v>
      </c>
    </row>
    <row r="30" s="1" customFormat="1" spans="1:20">
      <c r="A30" s="3">
        <v>16494944023</v>
      </c>
      <c r="B30" s="1" t="s">
        <v>354</v>
      </c>
      <c r="C30" s="1" t="s">
        <v>355</v>
      </c>
      <c r="D30" s="1" t="s">
        <v>356</v>
      </c>
      <c r="E30" s="1" t="s">
        <v>357</v>
      </c>
      <c r="F30" s="1" t="s">
        <v>214</v>
      </c>
      <c r="G30" s="1" t="s">
        <v>168</v>
      </c>
      <c r="H30" s="1" t="s">
        <v>169</v>
      </c>
      <c r="I30" s="1" t="s">
        <v>358</v>
      </c>
      <c r="J30" s="1" t="s">
        <v>29</v>
      </c>
      <c r="K30" s="1" t="s">
        <v>359</v>
      </c>
      <c r="L30" s="1" t="s">
        <v>359</v>
      </c>
      <c r="M30" s="1" t="s">
        <v>172</v>
      </c>
      <c r="N30" s="1" t="s">
        <v>172</v>
      </c>
      <c r="O30" s="1" t="s">
        <v>173</v>
      </c>
      <c r="P30" s="1" t="s">
        <v>174</v>
      </c>
      <c r="Q30" s="1" t="s">
        <v>360</v>
      </c>
      <c r="R30" s="1" t="s">
        <v>176</v>
      </c>
      <c r="S30" s="1" t="s">
        <v>177</v>
      </c>
      <c r="T30" s="1" t="s">
        <v>178</v>
      </c>
    </row>
    <row r="31" s="1" customFormat="1" spans="1:20">
      <c r="A31" s="3">
        <v>16417271840</v>
      </c>
      <c r="B31" s="1" t="s">
        <v>361</v>
      </c>
      <c r="C31" s="1" t="s">
        <v>362</v>
      </c>
      <c r="D31" s="1" t="s">
        <v>363</v>
      </c>
      <c r="E31" s="1" t="s">
        <v>364</v>
      </c>
      <c r="F31" s="1" t="s">
        <v>164</v>
      </c>
      <c r="G31" s="1" t="s">
        <v>168</v>
      </c>
      <c r="H31" s="1" t="s">
        <v>169</v>
      </c>
      <c r="I31" s="1" t="s">
        <v>365</v>
      </c>
      <c r="J31" s="1" t="s">
        <v>29</v>
      </c>
      <c r="K31" s="1" t="s">
        <v>366</v>
      </c>
      <c r="L31" s="1" t="s">
        <v>366</v>
      </c>
      <c r="M31" s="1" t="s">
        <v>172</v>
      </c>
      <c r="N31" s="1" t="s">
        <v>172</v>
      </c>
      <c r="O31" s="1" t="s">
        <v>173</v>
      </c>
      <c r="P31" s="1" t="s">
        <v>174</v>
      </c>
      <c r="Q31" s="1" t="s">
        <v>367</v>
      </c>
      <c r="R31" s="1" t="s">
        <v>176</v>
      </c>
      <c r="S31" s="1" t="s">
        <v>177</v>
      </c>
      <c r="T31" s="1" t="s">
        <v>178</v>
      </c>
    </row>
    <row r="32" s="1" customFormat="1" spans="1:20">
      <c r="A32" s="3">
        <v>15672307161</v>
      </c>
      <c r="B32" s="1" t="s">
        <v>368</v>
      </c>
      <c r="C32" s="1" t="s">
        <v>369</v>
      </c>
      <c r="D32" s="1" t="s">
        <v>370</v>
      </c>
      <c r="E32" s="1" t="s">
        <v>371</v>
      </c>
      <c r="F32" s="1" t="s">
        <v>251</v>
      </c>
      <c r="G32" s="1" t="s">
        <v>168</v>
      </c>
      <c r="H32" s="1" t="s">
        <v>169</v>
      </c>
      <c r="I32" s="1" t="s">
        <v>372</v>
      </c>
      <c r="J32" s="1" t="s">
        <v>29</v>
      </c>
      <c r="K32" s="1" t="s">
        <v>373</v>
      </c>
      <c r="L32" s="1" t="s">
        <v>373</v>
      </c>
      <c r="M32" s="1" t="s">
        <v>172</v>
      </c>
      <c r="N32" s="1" t="s">
        <v>172</v>
      </c>
      <c r="O32" s="1" t="s">
        <v>173</v>
      </c>
      <c r="P32" s="1" t="s">
        <v>174</v>
      </c>
      <c r="Q32" s="1" t="s">
        <v>374</v>
      </c>
      <c r="R32" s="1" t="s">
        <v>176</v>
      </c>
      <c r="S32" s="1" t="s">
        <v>177</v>
      </c>
      <c r="T32" s="1" t="s">
        <v>178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2021-11-30T02:13:58Z</dcterms:created>
  <dcterms:modified xsi:type="dcterms:W3CDTF">2021-11-30T02:27:13Z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CADB1FB2105D45588FD40C5CAB742667</vt:lpwstr>
  </property>
  <property fmtid="{D5CDD505-2E9C-101B-9397-08002B2CF9AE}" pid="3" name="KSOProductBuildVer">
    <vt:lpwstr>2052-11.1.0.11115</vt:lpwstr>
  </property>
</Properties>
</file>