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对账!$1:$22</definedName>
  </definedNames>
  <calcPr calcId="144525"/>
</workbook>
</file>

<file path=xl/sharedStrings.xml><?xml version="1.0" encoding="utf-8"?>
<sst xmlns="http://schemas.openxmlformats.org/spreadsheetml/2006/main" count="578" uniqueCount="177">
  <si>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</si>
  <si>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</si>
  <si>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</si>
  <si>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</si>
  <si>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</si>
  <si>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</si>
  <si>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</si>
  <si>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</si>
  <si>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</si>
  <si>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</si>
  <si>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</si>
  <si>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</si>
  <si>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</si>
  <si>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</si>
  <si>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</si>
  <si>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</si>
  <si>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</si>
  <si>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</si>
  <si>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</si>
  <si>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</si>
  <si>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</si>
  <si>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</si>
  <si>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</si>
  <si>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</si>
  <si>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</si>
  <si>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</si>
  <si>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</si>
  <si>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[上海]上海外滩华尔道夫酒店(51602054)</t>
  </si>
  <si>
    <t>全江景豪华双床房&lt;双人入住&gt;&lt;内宾&gt;&lt;预付&gt;&lt;无早&gt;</t>
  </si>
  <si>
    <t>CNY</t>
  </si>
  <si>
    <t>邵华</t>
  </si>
  <si>
    <t>CA11323211130CNY</t>
  </si>
  <si>
    <t>未提现</t>
  </si>
  <si>
    <t>携程开票</t>
  </si>
  <si>
    <t>[胶州]尚客优品酒店(青岛胶东国际机场海尔大道店)(69043730)</t>
  </si>
  <si>
    <t>优悦三人房&lt;双人入住&gt;&lt;内宾&gt;&lt;预付&gt;&lt;无早&gt;</t>
  </si>
  <si>
    <t>谢天鹏</t>
  </si>
  <si>
    <t>[梅州]梅州英思廷酒店(80612726)</t>
  </si>
  <si>
    <t>廷悦大床房&lt;双早&gt;</t>
  </si>
  <si>
    <t>刘森方</t>
  </si>
  <si>
    <t>acknowledge</t>
  </si>
  <si>
    <t>[张北]锦江之星风尚(张家口张北草原天路中都南大街店)(71497997)</t>
  </si>
  <si>
    <t>标准房A&lt;双人入住&gt;&lt;内宾&gt;&lt;预付&gt;&lt;无早&gt;</t>
  </si>
  <si>
    <t>郑慧</t>
  </si>
  <si>
    <t>[广州]广州融创施柏阁酒店(64223690)</t>
  </si>
  <si>
    <t>豪华双床房&lt;双人入住&gt;&lt;内宾&gt;&lt;预付&gt;&lt;双早&gt;</t>
  </si>
  <si>
    <t>林艳明,林万羚</t>
  </si>
  <si>
    <t>赵春芳</t>
  </si>
  <si>
    <t>焦福花</t>
  </si>
  <si>
    <t>商务房A&lt;双人入住&gt;&lt;内宾&gt;&lt;预付&gt;&lt;无早&gt;</t>
  </si>
  <si>
    <t>赵丽丽</t>
  </si>
  <si>
    <t>[佛山]百盛达丽呈睿轩佛山千灯湖公园酒店(60985018)</t>
  </si>
  <si>
    <t>精选公寓大床房&lt;双人入住&gt;&lt;内宾&gt;&lt;预付&gt;&lt;双早&gt;</t>
  </si>
  <si>
    <t>鹿坡</t>
  </si>
  <si>
    <t>[厦门]鼓浪屿岩墅设计民宿(82256413)</t>
  </si>
  <si>
    <t>园景大床房&lt;特惠专享&gt;&lt;双人入住&gt;&lt;无早&gt;</t>
  </si>
  <si>
    <t>马利民</t>
  </si>
  <si>
    <t>取消</t>
  </si>
  <si>
    <t>[三亚]锦江之星(三亚国际购物中心海景店)(71451743)</t>
  </si>
  <si>
    <t>标准房B&lt;双人入住&gt;&lt;内宾&gt;&lt;预付&gt;&lt;无早&gt;</t>
  </si>
  <si>
    <t>孙凤香</t>
  </si>
  <si>
    <t>[梅州]梅州麓湖山酒店(62500328)</t>
  </si>
  <si>
    <t>公寓标准双人房&lt;双床&gt;&lt;超值特惠&gt;&lt;双人入住&gt;&lt;双早&gt;&lt;新酒店礼盒&gt;</t>
  </si>
  <si>
    <t>陈培根,涂建民,赵小平,胡平光,周斌</t>
  </si>
  <si>
    <t>陆珺,万香兰,姚微娟</t>
  </si>
  <si>
    <t>行政豪华房&lt;双人入住&gt;&lt;内宾&gt;&lt;预付&gt;&lt;双早&gt;</t>
  </si>
  <si>
    <t>沈石建</t>
  </si>
  <si>
    <t>高级豪华双床房&lt;双人入住&gt;&lt;内宾&gt;&lt;预付&gt;&lt;双早&gt;</t>
  </si>
  <si>
    <t>陈建廷</t>
  </si>
  <si>
    <t>[苏州]锦江之星(苏州行政中心店)(71584147)</t>
  </si>
  <si>
    <t>商务房B&lt;双人入住&gt;&lt;内宾&gt;&lt;预付&gt;&lt;无早&gt;</t>
  </si>
  <si>
    <t>赵祥龙</t>
  </si>
  <si>
    <t>[道真]道真两江假日丽呈酒店(73267360)</t>
  </si>
  <si>
    <t>高级大床房&lt;双人入住&gt;&lt;内宾&gt;&lt;预付&gt;&lt;双早&gt;</t>
  </si>
  <si>
    <t>郑美孝</t>
  </si>
  <si>
    <t>[景德镇]格林豪泰快捷酒店(景德镇曙光路古玩市场店)(75057027)</t>
  </si>
  <si>
    <t>大床房&lt;双人入住&gt;&lt;内宾&gt;&lt;预付&gt;&lt;无早&gt;</t>
  </si>
  <si>
    <t>申阔</t>
  </si>
  <si>
    <t>冉司</t>
  </si>
  <si>
    <t>，</t>
  </si>
  <si>
    <t>A211130100346481</t>
  </si>
  <si>
    <t>A211130100427481</t>
  </si>
  <si>
    <t>A211130100506481</t>
  </si>
  <si>
    <t>CNY / HKD 当前参考汇率: 1.222998319</t>
  </si>
  <si>
    <t>总计：13319.34 CNY/
16289.53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</si>
  <si>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</si>
  <si>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</si>
  <si>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</si>
  <si>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</si>
  <si>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</si>
  <si>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</si>
  <si>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</si>
  <si>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</si>
  <si>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</si>
  <si>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</si>
  <si>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</si>
  <si>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</si>
  <si>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</si>
  <si>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</si>
  <si>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</si>
  <si>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</si>
  <si>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</si>
  <si>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2021-11-26</t>
  </si>
  <si>
    <t>2315011</t>
  </si>
  <si>
    <t>道真两江假日丽呈酒店</t>
  </si>
  <si>
    <t>2021-11-27</t>
  </si>
  <si>
    <t>退房日月结</t>
  </si>
  <si>
    <t>215.25</t>
  </si>
  <si>
    <t>RMB</t>
  </si>
  <si>
    <t>0</t>
  </si>
  <si>
    <t>0.00</t>
  </si>
  <si>
    <t>携程汇智国内直连</t>
  </si>
  <si>
    <t>2021-11-26 22:28:48</t>
  </si>
  <si>
    <t>否</t>
  </si>
  <si>
    <t>汇智国际旅游发展有限公司</t>
  </si>
  <si>
    <t>直连</t>
  </si>
  <si>
    <t>2314832</t>
  </si>
  <si>
    <t>格林豪泰快捷酒店（景德镇珠山曙光路古玩市场店）</t>
  </si>
  <si>
    <t>102.50</t>
  </si>
  <si>
    <t>2021-11-26 20:57:55</t>
  </si>
  <si>
    <t>2314822</t>
  </si>
  <si>
    <t>2021-11-26 20:54:10</t>
  </si>
  <si>
    <t>2314789</t>
  </si>
  <si>
    <t>锦江之星(苏州行政中心店)</t>
  </si>
  <si>
    <t>181.06</t>
  </si>
  <si>
    <t>2021-11-26 20:42:28</t>
  </si>
  <si>
    <t>2314227</t>
  </si>
  <si>
    <t>广州融创万达嘉华酒店</t>
  </si>
  <si>
    <t>954.87</t>
  </si>
  <si>
    <t>2021-11-26 18:33:26</t>
  </si>
  <si>
    <t>2313842</t>
  </si>
  <si>
    <t>1041.14</t>
  </si>
  <si>
    <t>2021-11-26 16:55:19</t>
  </si>
  <si>
    <t>2313651</t>
  </si>
  <si>
    <t>梅州麓湖山酒店</t>
  </si>
  <si>
    <t>930.57</t>
  </si>
  <si>
    <t>2021-11-26 15:27:58</t>
  </si>
  <si>
    <t>Saas酒店</t>
  </si>
  <si>
    <t>2313632</t>
  </si>
  <si>
    <t>1550.95</t>
  </si>
  <si>
    <t>2021-11-26 15:28:05</t>
  </si>
  <si>
    <t>2313179</t>
  </si>
  <si>
    <t>锦江之星(三亚国际购物中心海景店)</t>
  </si>
  <si>
    <t>147.67</t>
  </si>
  <si>
    <t>2021-11-26 09:17:51</t>
  </si>
  <si>
    <t>2021-11-25</t>
  </si>
  <si>
    <t>2313032</t>
  </si>
  <si>
    <t>百盛达丽呈睿轩佛山千灯湖公园酒店</t>
  </si>
  <si>
    <t>326.98</t>
  </si>
  <si>
    <t>2021-11-25 23:14:27</t>
  </si>
  <si>
    <t>2312872</t>
  </si>
  <si>
    <t>锦江之星风尚(张家口张北草原天路中都南大街店)</t>
  </si>
  <si>
    <t>164.00</t>
  </si>
  <si>
    <t>2021-11-25 21:23:00</t>
  </si>
  <si>
    <t>2312846</t>
  </si>
  <si>
    <t>2021-11-25 21:10:03</t>
  </si>
  <si>
    <t>2312758</t>
  </si>
  <si>
    <t>2021-11-25 20:10:25</t>
  </si>
  <si>
    <t>2312744</t>
  </si>
  <si>
    <t>3301.84</t>
  </si>
  <si>
    <t>2021-11-25 19:59:49</t>
  </si>
  <si>
    <t>2312677</t>
  </si>
  <si>
    <t>2021-11-25 19:28:09</t>
  </si>
  <si>
    <t>2312507</t>
  </si>
  <si>
    <t>梅州英思廷酒店</t>
  </si>
  <si>
    <t>486.30</t>
  </si>
  <si>
    <t>2021-11-25 18:24:44</t>
  </si>
  <si>
    <t>直采</t>
  </si>
  <si>
    <t>2311590</t>
  </si>
  <si>
    <t>尚客优品酒店(胶州兰州东路新汽车站店)</t>
  </si>
  <si>
    <t>444.96</t>
  </si>
  <si>
    <t>2021-11-25 11:10:45</t>
  </si>
  <si>
    <t>2021-11-23</t>
  </si>
  <si>
    <t>2308792</t>
  </si>
  <si>
    <t>上海外滩华尔道夫酒店</t>
  </si>
  <si>
    <t>2764.00</t>
  </si>
  <si>
    <t>2021-11-23 13:51:40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</si>
</sst>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15" borderId="4" applyNumberFormat="0" applyFon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0" fontId="17" fillId="3" borderId="2" applyNumberFormat="0" applyAlignment="0" applyProtection="0">
      <alignment vertical="center"/>
    </xf>
    <xf numFmtId="0" fontId="18" fillId="23" borderId="6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16848612448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44526</v>
      </c>
      <c r="G2" s="5">
        <v>44527</v>
      </c>
      <c r="H2" s="4">
        <v>1</v>
      </c>
      <c r="I2" s="4">
        <v>1</v>
      </c>
      <c r="J2" s="4">
        <v>1</v>
      </c>
      <c r="K2" s="4" t="s">
        <v>29</v>
      </c>
      <c r="L2" s="4">
        <v>2764</v>
      </c>
      <c r="M2" s="4">
        <v>2764</v>
      </c>
      <c r="N2" s="4" t="s">
        <v>30</v>
      </c>
      <c r="O2" s="4" t="s">
        <v>31</v>
      </c>
      <c r="P2" s="4" t="s">
        <v>32</v>
      </c>
      <c r="Q2" s="4">
        <v>0</v>
      </c>
      <c r="R2" s="6">
        <v>44523</v>
      </c>
      <c r="S2" s="5">
        <v>44530</v>
      </c>
      <c r="T2" s="4" t="s">
        <v>33</v>
      </c>
      <c r="U2" s="4">
        <v>2764</v>
      </c>
      <c r="V2" s="4">
        <v>0</v>
      </c>
      <c r="W2" s="4">
        <v>0</v>
      </c>
      <c r="X2" s="4">
        <v>2308792</v>
      </c>
    </row>
    <row r="3" s="4" customFormat="1" spans="1:24">
      <c r="A3" s="4">
        <v>16859648133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44525</v>
      </c>
      <c r="G3" s="5">
        <v>44527</v>
      </c>
      <c r="H3" s="4">
        <v>1</v>
      </c>
      <c r="I3" s="4">
        <v>2</v>
      </c>
      <c r="J3" s="4">
        <v>2</v>
      </c>
      <c r="K3" s="4" t="s">
        <v>29</v>
      </c>
      <c r="L3" s="4">
        <v>444.96</v>
      </c>
      <c r="M3" s="4">
        <v>444.96</v>
      </c>
      <c r="N3" s="4" t="s">
        <v>36</v>
      </c>
      <c r="O3" s="4" t="s">
        <v>31</v>
      </c>
      <c r="P3" s="4" t="s">
        <v>32</v>
      </c>
      <c r="Q3" s="4">
        <v>0</v>
      </c>
      <c r="R3" s="6">
        <v>44525</v>
      </c>
      <c r="S3" s="5">
        <v>44530</v>
      </c>
      <c r="T3" s="4" t="s">
        <v>33</v>
      </c>
      <c r="U3" s="4">
        <v>444.96</v>
      </c>
      <c r="V3" s="4">
        <v>0</v>
      </c>
      <c r="W3" s="4">
        <v>0</v>
      </c>
      <c r="X3" s="4">
        <v>2311590</v>
      </c>
    </row>
    <row r="4" s="4" customFormat="1" spans="1:25">
      <c r="A4" s="4">
        <v>16864080916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44525</v>
      </c>
      <c r="G4" s="5">
        <v>44527</v>
      </c>
      <c r="H4" s="4">
        <v>1</v>
      </c>
      <c r="I4" s="4">
        <v>2</v>
      </c>
      <c r="J4" s="4">
        <v>2</v>
      </c>
      <c r="K4" s="4" t="s">
        <v>29</v>
      </c>
      <c r="L4" s="4">
        <v>486.3</v>
      </c>
      <c r="M4" s="4">
        <v>486.3</v>
      </c>
      <c r="N4" s="4" t="s">
        <v>39</v>
      </c>
      <c r="O4" s="4" t="s">
        <v>31</v>
      </c>
      <c r="P4" s="4" t="s">
        <v>32</v>
      </c>
      <c r="Q4" s="4">
        <v>0</v>
      </c>
      <c r="R4" s="6">
        <v>44525</v>
      </c>
      <c r="S4" s="5">
        <v>44530</v>
      </c>
      <c r="T4" s="4" t="s">
        <v>33</v>
      </c>
      <c r="U4" s="4">
        <v>486.3</v>
      </c>
      <c r="V4" s="4">
        <v>0</v>
      </c>
      <c r="W4" s="4">
        <v>0</v>
      </c>
      <c r="X4" s="4">
        <v>2312507</v>
      </c>
      <c r="Y4" s="4" t="s">
        <v>40</v>
      </c>
    </row>
    <row r="5" s="4" customFormat="1" spans="1:25">
      <c r="A5" s="4">
        <v>16864393950</v>
      </c>
      <c r="B5" s="4" t="s">
        <v>25</v>
      </c>
      <c r="C5" s="4" t="s">
        <v>26</v>
      </c>
      <c r="D5" s="4" t="s">
        <v>41</v>
      </c>
      <c r="E5" s="4" t="s">
        <v>42</v>
      </c>
      <c r="F5" s="5">
        <v>44526</v>
      </c>
      <c r="G5" s="5">
        <v>44527</v>
      </c>
      <c r="H5" s="4">
        <v>1</v>
      </c>
      <c r="I5" s="4">
        <v>1</v>
      </c>
      <c r="J5" s="4">
        <v>1</v>
      </c>
      <c r="K5" s="4" t="s">
        <v>29</v>
      </c>
      <c r="L5" s="4">
        <v>164</v>
      </c>
      <c r="M5" s="4">
        <v>164</v>
      </c>
      <c r="N5" s="4" t="s">
        <v>43</v>
      </c>
      <c r="O5" s="4" t="s">
        <v>31</v>
      </c>
      <c r="P5" s="4" t="s">
        <v>32</v>
      </c>
      <c r="Q5" s="4">
        <v>0</v>
      </c>
      <c r="R5" s="6">
        <v>44525</v>
      </c>
      <c r="S5" s="5">
        <v>44530</v>
      </c>
      <c r="T5" s="4" t="s">
        <v>33</v>
      </c>
      <c r="U5" s="4">
        <v>164</v>
      </c>
      <c r="V5" s="4">
        <v>0</v>
      </c>
      <c r="W5" s="4">
        <v>0</v>
      </c>
      <c r="X5" s="4">
        <v>2312677</v>
      </c>
      <c r="Y5" s="4">
        <v>104056225104</v>
      </c>
    </row>
    <row r="6" s="4" customFormat="1" spans="1:24">
      <c r="A6" s="4">
        <v>16864548870</v>
      </c>
      <c r="B6" s="4" t="s">
        <v>25</v>
      </c>
      <c r="C6" s="4" t="s">
        <v>26</v>
      </c>
      <c r="D6" s="4" t="s">
        <v>44</v>
      </c>
      <c r="E6" s="4" t="s">
        <v>45</v>
      </c>
      <c r="F6" s="5">
        <v>44525</v>
      </c>
      <c r="G6" s="5">
        <v>44527</v>
      </c>
      <c r="H6" s="4">
        <v>2</v>
      </c>
      <c r="I6" s="4">
        <v>2</v>
      </c>
      <c r="J6" s="4">
        <v>4</v>
      </c>
      <c r="K6" s="4" t="s">
        <v>29</v>
      </c>
      <c r="L6" s="4">
        <v>3301.84</v>
      </c>
      <c r="M6" s="4">
        <v>3301.84</v>
      </c>
      <c r="N6" s="4" t="s">
        <v>46</v>
      </c>
      <c r="O6" s="4" t="s">
        <v>31</v>
      </c>
      <c r="P6" s="4" t="s">
        <v>32</v>
      </c>
      <c r="Q6" s="4">
        <v>0</v>
      </c>
      <c r="R6" s="6">
        <v>44525</v>
      </c>
      <c r="S6" s="5">
        <v>44530</v>
      </c>
      <c r="T6" s="4" t="s">
        <v>33</v>
      </c>
      <c r="U6" s="4">
        <v>3301.84</v>
      </c>
      <c r="V6" s="4">
        <v>0</v>
      </c>
      <c r="W6" s="4">
        <v>0</v>
      </c>
      <c r="X6" s="4">
        <v>2312744</v>
      </c>
    </row>
    <row r="7" s="4" customFormat="1" spans="1:25">
      <c r="A7" s="4">
        <v>16864597781</v>
      </c>
      <c r="B7" s="4" t="s">
        <v>25</v>
      </c>
      <c r="C7" s="4" t="s">
        <v>26</v>
      </c>
      <c r="D7" s="4" t="s">
        <v>41</v>
      </c>
      <c r="E7" s="4" t="s">
        <v>42</v>
      </c>
      <c r="F7" s="5">
        <v>44526</v>
      </c>
      <c r="G7" s="5">
        <v>44527</v>
      </c>
      <c r="H7" s="4">
        <v>1</v>
      </c>
      <c r="I7" s="4">
        <v>1</v>
      </c>
      <c r="J7" s="4">
        <v>1</v>
      </c>
      <c r="K7" s="4" t="s">
        <v>29</v>
      </c>
      <c r="L7" s="4">
        <v>164</v>
      </c>
      <c r="M7" s="4">
        <v>164</v>
      </c>
      <c r="N7" s="4" t="s">
        <v>47</v>
      </c>
      <c r="O7" s="4" t="s">
        <v>31</v>
      </c>
      <c r="P7" s="4" t="s">
        <v>32</v>
      </c>
      <c r="Q7" s="4">
        <v>0</v>
      </c>
      <c r="R7" s="6">
        <v>44525</v>
      </c>
      <c r="S7" s="5">
        <v>44530</v>
      </c>
      <c r="T7" s="4" t="s">
        <v>33</v>
      </c>
      <c r="U7" s="4">
        <v>164</v>
      </c>
      <c r="V7" s="4">
        <v>0</v>
      </c>
      <c r="W7" s="4">
        <v>0</v>
      </c>
      <c r="X7" s="4">
        <v>2312758</v>
      </c>
      <c r="Y7" s="4">
        <v>104056346714</v>
      </c>
    </row>
    <row r="8" s="4" customFormat="1" spans="1:25">
      <c r="A8" s="4">
        <v>16864867304</v>
      </c>
      <c r="B8" s="4" t="s">
        <v>25</v>
      </c>
      <c r="C8" s="4" t="s">
        <v>26</v>
      </c>
      <c r="D8" s="4" t="s">
        <v>41</v>
      </c>
      <c r="E8" s="4" t="s">
        <v>42</v>
      </c>
      <c r="F8" s="5">
        <v>44526</v>
      </c>
      <c r="G8" s="5">
        <v>44527</v>
      </c>
      <c r="H8" s="4">
        <v>1</v>
      </c>
      <c r="I8" s="4">
        <v>1</v>
      </c>
      <c r="J8" s="4">
        <v>1</v>
      </c>
      <c r="K8" s="4" t="s">
        <v>29</v>
      </c>
      <c r="L8" s="4">
        <v>164</v>
      </c>
      <c r="M8" s="4">
        <v>164</v>
      </c>
      <c r="N8" s="4" t="s">
        <v>48</v>
      </c>
      <c r="O8" s="4" t="s">
        <v>31</v>
      </c>
      <c r="P8" s="4" t="s">
        <v>32</v>
      </c>
      <c r="Q8" s="4">
        <v>0</v>
      </c>
      <c r="R8" s="6">
        <v>44525</v>
      </c>
      <c r="S8" s="5">
        <v>44530</v>
      </c>
      <c r="T8" s="4" t="s">
        <v>33</v>
      </c>
      <c r="U8" s="4">
        <v>164</v>
      </c>
      <c r="V8" s="4">
        <v>0</v>
      </c>
      <c r="W8" s="4">
        <v>0</v>
      </c>
      <c r="X8" s="4">
        <v>2312846</v>
      </c>
      <c r="Y8" s="4">
        <v>104056518974</v>
      </c>
    </row>
    <row r="9" s="4" customFormat="1" spans="1:25">
      <c r="A9" s="4">
        <v>16864938571</v>
      </c>
      <c r="B9" s="4" t="s">
        <v>25</v>
      </c>
      <c r="C9" s="4" t="s">
        <v>26</v>
      </c>
      <c r="D9" s="4" t="s">
        <v>41</v>
      </c>
      <c r="E9" s="4" t="s">
        <v>49</v>
      </c>
      <c r="F9" s="5">
        <v>44526</v>
      </c>
      <c r="G9" s="5">
        <v>44527</v>
      </c>
      <c r="H9" s="4">
        <v>1</v>
      </c>
      <c r="I9" s="4">
        <v>1</v>
      </c>
      <c r="J9" s="4">
        <v>1</v>
      </c>
      <c r="K9" s="4" t="s">
        <v>29</v>
      </c>
      <c r="L9" s="4">
        <v>164</v>
      </c>
      <c r="M9" s="4">
        <v>164</v>
      </c>
      <c r="N9" s="4" t="s">
        <v>50</v>
      </c>
      <c r="O9" s="4" t="s">
        <v>31</v>
      </c>
      <c r="P9" s="4" t="s">
        <v>32</v>
      </c>
      <c r="Q9" s="4">
        <v>0</v>
      </c>
      <c r="R9" s="6">
        <v>44525</v>
      </c>
      <c r="S9" s="5">
        <v>44530</v>
      </c>
      <c r="T9" s="4" t="s">
        <v>33</v>
      </c>
      <c r="U9" s="4">
        <v>164</v>
      </c>
      <c r="V9" s="4">
        <v>0</v>
      </c>
      <c r="W9" s="4">
        <v>0</v>
      </c>
      <c r="X9" s="4">
        <v>2312872</v>
      </c>
      <c r="Y9" s="4">
        <v>104056557494</v>
      </c>
    </row>
    <row r="10" s="4" customFormat="1" spans="1:24">
      <c r="A10" s="4">
        <v>16865403017</v>
      </c>
      <c r="B10" s="4" t="s">
        <v>25</v>
      </c>
      <c r="C10" s="4" t="s">
        <v>26</v>
      </c>
      <c r="D10" s="4" t="s">
        <v>51</v>
      </c>
      <c r="E10" s="4" t="s">
        <v>52</v>
      </c>
      <c r="F10" s="5">
        <v>44526</v>
      </c>
      <c r="G10" s="5">
        <v>44527</v>
      </c>
      <c r="H10" s="4">
        <v>1</v>
      </c>
      <c r="I10" s="4">
        <v>1</v>
      </c>
      <c r="J10" s="4">
        <v>1</v>
      </c>
      <c r="K10" s="4" t="s">
        <v>29</v>
      </c>
      <c r="L10" s="4">
        <v>326.98</v>
      </c>
      <c r="M10" s="4">
        <v>326.98</v>
      </c>
      <c r="N10" s="4" t="s">
        <v>53</v>
      </c>
      <c r="O10" s="4" t="s">
        <v>31</v>
      </c>
      <c r="P10" s="4" t="s">
        <v>32</v>
      </c>
      <c r="Q10" s="4">
        <v>0</v>
      </c>
      <c r="R10" s="6">
        <v>44525</v>
      </c>
      <c r="S10" s="5">
        <v>44530</v>
      </c>
      <c r="T10" s="4" t="s">
        <v>33</v>
      </c>
      <c r="U10" s="4">
        <v>326.98</v>
      </c>
      <c r="V10" s="4">
        <v>0</v>
      </c>
      <c r="W10" s="4">
        <v>0</v>
      </c>
      <c r="X10" s="4">
        <v>2313032</v>
      </c>
    </row>
    <row r="11" s="4" customFormat="1" spans="1:23">
      <c r="A11" s="4">
        <v>16866016583</v>
      </c>
      <c r="B11" s="4" t="s">
        <v>25</v>
      </c>
      <c r="C11" s="4" t="s">
        <v>26</v>
      </c>
      <c r="D11" s="4" t="s">
        <v>54</v>
      </c>
      <c r="E11" s="4" t="s">
        <v>55</v>
      </c>
      <c r="F11" s="5">
        <v>44526</v>
      </c>
      <c r="G11" s="5">
        <v>44527</v>
      </c>
      <c r="H11" s="4">
        <v>1</v>
      </c>
      <c r="I11" s="4">
        <v>1</v>
      </c>
      <c r="J11" s="4">
        <v>1</v>
      </c>
      <c r="K11" s="4" t="s">
        <v>29</v>
      </c>
      <c r="L11" s="4">
        <v>190</v>
      </c>
      <c r="M11" s="4">
        <v>190</v>
      </c>
      <c r="N11" s="4" t="s">
        <v>56</v>
      </c>
      <c r="O11" s="4" t="s">
        <v>31</v>
      </c>
      <c r="P11" s="4" t="s">
        <v>32</v>
      </c>
      <c r="Q11" s="4">
        <v>0</v>
      </c>
      <c r="R11" s="6">
        <v>44526</v>
      </c>
      <c r="S11" s="5">
        <v>44530</v>
      </c>
      <c r="T11" s="4" t="s">
        <v>33</v>
      </c>
      <c r="U11" s="4">
        <v>190</v>
      </c>
      <c r="V11" s="4">
        <v>0</v>
      </c>
      <c r="W11" s="4">
        <v>0</v>
      </c>
    </row>
    <row r="12" s="4" customFormat="1" spans="1:23">
      <c r="A12" s="4">
        <v>16866016583</v>
      </c>
      <c r="B12" s="4" t="s">
        <v>25</v>
      </c>
      <c r="C12" s="4" t="s">
        <v>57</v>
      </c>
      <c r="D12" s="4" t="s">
        <v>54</v>
      </c>
      <c r="E12" s="4" t="s">
        <v>55</v>
      </c>
      <c r="F12" s="5">
        <v>44526</v>
      </c>
      <c r="G12" s="5">
        <v>44527</v>
      </c>
      <c r="H12" s="4">
        <v>1</v>
      </c>
      <c r="I12" s="4">
        <v>1</v>
      </c>
      <c r="J12" s="4">
        <v>1</v>
      </c>
      <c r="K12" s="4" t="s">
        <v>29</v>
      </c>
      <c r="L12" s="4">
        <v>-190</v>
      </c>
      <c r="M12" s="4">
        <v>-190</v>
      </c>
      <c r="N12" s="4" t="s">
        <v>56</v>
      </c>
      <c r="O12" s="4" t="s">
        <v>31</v>
      </c>
      <c r="P12" s="4" t="s">
        <v>32</v>
      </c>
      <c r="Q12" s="4">
        <v>0</v>
      </c>
      <c r="R12" s="6">
        <v>44526</v>
      </c>
      <c r="S12" s="5">
        <v>44530</v>
      </c>
      <c r="T12" s="4" t="s">
        <v>33</v>
      </c>
      <c r="U12" s="4">
        <v>-190</v>
      </c>
      <c r="V12" s="4">
        <v>0</v>
      </c>
      <c r="W12" s="4">
        <v>0</v>
      </c>
    </row>
    <row r="13" s="4" customFormat="1" spans="1:25">
      <c r="A13" s="4">
        <v>16866094578</v>
      </c>
      <c r="B13" s="4" t="s">
        <v>25</v>
      </c>
      <c r="C13" s="4" t="s">
        <v>26</v>
      </c>
      <c r="D13" s="4" t="s">
        <v>58</v>
      </c>
      <c r="E13" s="4" t="s">
        <v>59</v>
      </c>
      <c r="F13" s="5">
        <v>44526</v>
      </c>
      <c r="G13" s="5">
        <v>44527</v>
      </c>
      <c r="H13" s="4">
        <v>1</v>
      </c>
      <c r="I13" s="4">
        <v>1</v>
      </c>
      <c r="J13" s="4">
        <v>1</v>
      </c>
      <c r="K13" s="4" t="s">
        <v>29</v>
      </c>
      <c r="L13" s="4">
        <v>147.67</v>
      </c>
      <c r="M13" s="4">
        <v>147.67</v>
      </c>
      <c r="N13" s="4" t="s">
        <v>60</v>
      </c>
      <c r="O13" s="4" t="s">
        <v>31</v>
      </c>
      <c r="P13" s="4" t="s">
        <v>32</v>
      </c>
      <c r="Q13" s="4">
        <v>0</v>
      </c>
      <c r="R13" s="6">
        <v>44526</v>
      </c>
      <c r="S13" s="5">
        <v>44530</v>
      </c>
      <c r="T13" s="4" t="s">
        <v>33</v>
      </c>
      <c r="U13" s="4">
        <v>147.67</v>
      </c>
      <c r="V13" s="4">
        <v>0</v>
      </c>
      <c r="W13" s="4">
        <v>0</v>
      </c>
      <c r="X13" s="4">
        <v>2313179</v>
      </c>
      <c r="Y13" s="4">
        <v>104057389054</v>
      </c>
    </row>
    <row r="14" s="4" customFormat="1" spans="1:25">
      <c r="A14" s="4">
        <v>16870331181</v>
      </c>
      <c r="B14" s="4" t="s">
        <v>25</v>
      </c>
      <c r="C14" s="4" t="s">
        <v>26</v>
      </c>
      <c r="D14" s="4" t="s">
        <v>61</v>
      </c>
      <c r="E14" s="4" t="s">
        <v>62</v>
      </c>
      <c r="F14" s="5">
        <v>44526</v>
      </c>
      <c r="G14" s="5">
        <v>44527</v>
      </c>
      <c r="H14" s="4">
        <v>5</v>
      </c>
      <c r="I14" s="4">
        <v>1</v>
      </c>
      <c r="J14" s="4">
        <v>5</v>
      </c>
      <c r="K14" s="4" t="s">
        <v>29</v>
      </c>
      <c r="L14" s="4">
        <v>1550.95</v>
      </c>
      <c r="M14" s="4">
        <v>1550.95</v>
      </c>
      <c r="N14" s="4" t="s">
        <v>63</v>
      </c>
      <c r="O14" s="4" t="s">
        <v>31</v>
      </c>
      <c r="P14" s="4" t="s">
        <v>32</v>
      </c>
      <c r="Q14" s="4">
        <v>0</v>
      </c>
      <c r="R14" s="6">
        <v>44526</v>
      </c>
      <c r="S14" s="5">
        <v>44530</v>
      </c>
      <c r="T14" s="4" t="s">
        <v>33</v>
      </c>
      <c r="U14" s="4">
        <v>1550.95</v>
      </c>
      <c r="V14" s="4">
        <v>0</v>
      </c>
      <c r="W14" s="4">
        <v>0</v>
      </c>
      <c r="X14" s="4">
        <v>2313632</v>
      </c>
      <c r="Y14" s="4">
        <v>497455</v>
      </c>
    </row>
    <row r="15" s="4" customFormat="1" spans="1:25">
      <c r="A15" s="4">
        <v>16870365494</v>
      </c>
      <c r="B15" s="4" t="s">
        <v>25</v>
      </c>
      <c r="C15" s="4" t="s">
        <v>26</v>
      </c>
      <c r="D15" s="4" t="s">
        <v>61</v>
      </c>
      <c r="E15" s="4" t="s">
        <v>62</v>
      </c>
      <c r="F15" s="5">
        <v>44526</v>
      </c>
      <c r="G15" s="5">
        <v>44527</v>
      </c>
      <c r="H15" s="4">
        <v>3</v>
      </c>
      <c r="I15" s="4">
        <v>1</v>
      </c>
      <c r="J15" s="4">
        <v>3</v>
      </c>
      <c r="K15" s="4" t="s">
        <v>29</v>
      </c>
      <c r="L15" s="4">
        <v>930.57</v>
      </c>
      <c r="M15" s="4">
        <v>930.57</v>
      </c>
      <c r="N15" s="4" t="s">
        <v>64</v>
      </c>
      <c r="O15" s="4" t="s">
        <v>31</v>
      </c>
      <c r="P15" s="4" t="s">
        <v>32</v>
      </c>
      <c r="Q15" s="4">
        <v>0</v>
      </c>
      <c r="R15" s="6">
        <v>44526</v>
      </c>
      <c r="S15" s="5">
        <v>44530</v>
      </c>
      <c r="T15" s="4" t="s">
        <v>33</v>
      </c>
      <c r="U15" s="4">
        <v>930.57</v>
      </c>
      <c r="V15" s="4">
        <v>0</v>
      </c>
      <c r="W15" s="4">
        <v>0</v>
      </c>
      <c r="X15" s="4">
        <v>2313651</v>
      </c>
      <c r="Y15" s="4">
        <v>497441</v>
      </c>
    </row>
    <row r="16" s="4" customFormat="1" spans="1:24">
      <c r="A16" s="4">
        <v>16870820956</v>
      </c>
      <c r="B16" s="4" t="s">
        <v>25</v>
      </c>
      <c r="C16" s="4" t="s">
        <v>26</v>
      </c>
      <c r="D16" s="4" t="s">
        <v>44</v>
      </c>
      <c r="E16" s="4" t="s">
        <v>65</v>
      </c>
      <c r="F16" s="5">
        <v>44526</v>
      </c>
      <c r="G16" s="5">
        <v>44527</v>
      </c>
      <c r="H16" s="4">
        <v>1</v>
      </c>
      <c r="I16" s="4">
        <v>1</v>
      </c>
      <c r="J16" s="4">
        <v>1</v>
      </c>
      <c r="K16" s="4" t="s">
        <v>29</v>
      </c>
      <c r="L16" s="4">
        <v>1041.14</v>
      </c>
      <c r="M16" s="4">
        <v>1041.14</v>
      </c>
      <c r="N16" s="4" t="s">
        <v>66</v>
      </c>
      <c r="O16" s="4" t="s">
        <v>31</v>
      </c>
      <c r="P16" s="4" t="s">
        <v>32</v>
      </c>
      <c r="Q16" s="4">
        <v>0</v>
      </c>
      <c r="R16" s="6">
        <v>44526</v>
      </c>
      <c r="S16" s="5">
        <v>44530</v>
      </c>
      <c r="T16" s="4" t="s">
        <v>33</v>
      </c>
      <c r="U16" s="4">
        <v>1041.14</v>
      </c>
      <c r="V16" s="4">
        <v>0</v>
      </c>
      <c r="W16" s="4">
        <v>0</v>
      </c>
      <c r="X16" s="4">
        <v>2313842</v>
      </c>
    </row>
    <row r="17" s="4" customFormat="1" spans="1:23">
      <c r="A17" s="4">
        <v>16871337641</v>
      </c>
      <c r="B17" s="4" t="s">
        <v>25</v>
      </c>
      <c r="C17" s="4" t="s">
        <v>26</v>
      </c>
      <c r="D17" s="4" t="s">
        <v>44</v>
      </c>
      <c r="E17" s="4" t="s">
        <v>67</v>
      </c>
      <c r="F17" s="5">
        <v>44526</v>
      </c>
      <c r="G17" s="5">
        <v>44527</v>
      </c>
      <c r="H17" s="4">
        <v>1</v>
      </c>
      <c r="I17" s="4">
        <v>1</v>
      </c>
      <c r="J17" s="4">
        <v>1</v>
      </c>
      <c r="K17" s="4" t="s">
        <v>29</v>
      </c>
      <c r="L17" s="4">
        <v>954.87</v>
      </c>
      <c r="M17" s="4">
        <v>954.87</v>
      </c>
      <c r="N17" s="4" t="s">
        <v>68</v>
      </c>
      <c r="O17" s="4" t="s">
        <v>31</v>
      </c>
      <c r="P17" s="4" t="s">
        <v>32</v>
      </c>
      <c r="Q17" s="4">
        <v>0</v>
      </c>
      <c r="R17" s="6">
        <v>44526</v>
      </c>
      <c r="S17" s="5">
        <v>44530</v>
      </c>
      <c r="T17" s="4" t="s">
        <v>33</v>
      </c>
      <c r="U17" s="4">
        <v>954.87</v>
      </c>
      <c r="V17" s="4">
        <v>0</v>
      </c>
      <c r="W17" s="4">
        <v>0</v>
      </c>
    </row>
    <row r="18" s="4" customFormat="1" spans="1:25">
      <c r="A18" s="4">
        <v>16871991413</v>
      </c>
      <c r="B18" s="4" t="s">
        <v>25</v>
      </c>
      <c r="C18" s="4" t="s">
        <v>26</v>
      </c>
      <c r="D18" s="4" t="s">
        <v>69</v>
      </c>
      <c r="E18" s="4" t="s">
        <v>70</v>
      </c>
      <c r="F18" s="5">
        <v>44526</v>
      </c>
      <c r="G18" s="5">
        <v>44527</v>
      </c>
      <c r="H18" s="4">
        <v>1</v>
      </c>
      <c r="I18" s="4">
        <v>1</v>
      </c>
      <c r="J18" s="4">
        <v>1</v>
      </c>
      <c r="K18" s="4" t="s">
        <v>29</v>
      </c>
      <c r="L18" s="4">
        <v>181.06</v>
      </c>
      <c r="M18" s="4">
        <v>181.06</v>
      </c>
      <c r="N18" s="4" t="s">
        <v>71</v>
      </c>
      <c r="O18" s="4" t="s">
        <v>31</v>
      </c>
      <c r="P18" s="4" t="s">
        <v>32</v>
      </c>
      <c r="Q18" s="4">
        <v>0</v>
      </c>
      <c r="R18" s="6">
        <v>44526</v>
      </c>
      <c r="S18" s="5">
        <v>44530</v>
      </c>
      <c r="T18" s="4" t="s">
        <v>33</v>
      </c>
      <c r="U18" s="4">
        <v>181.06</v>
      </c>
      <c r="V18" s="4">
        <v>0</v>
      </c>
      <c r="W18" s="4">
        <v>0</v>
      </c>
      <c r="X18" s="4">
        <v>2314789</v>
      </c>
      <c r="Y18" s="4">
        <v>104059188744</v>
      </c>
    </row>
    <row r="19" s="4" customFormat="1" spans="1:24">
      <c r="A19" s="4">
        <v>16872047708</v>
      </c>
      <c r="B19" s="4" t="s">
        <v>25</v>
      </c>
      <c r="C19" s="4" t="s">
        <v>26</v>
      </c>
      <c r="D19" s="4" t="s">
        <v>72</v>
      </c>
      <c r="E19" s="4" t="s">
        <v>73</v>
      </c>
      <c r="F19" s="5">
        <v>44526</v>
      </c>
      <c r="G19" s="5">
        <v>44527</v>
      </c>
      <c r="H19" s="4">
        <v>1</v>
      </c>
      <c r="I19" s="4">
        <v>1</v>
      </c>
      <c r="J19" s="4">
        <v>1</v>
      </c>
      <c r="K19" s="4" t="s">
        <v>29</v>
      </c>
      <c r="L19" s="4">
        <v>215.25</v>
      </c>
      <c r="M19" s="4">
        <v>215.25</v>
      </c>
      <c r="N19" s="4" t="s">
        <v>74</v>
      </c>
      <c r="O19" s="4" t="s">
        <v>31</v>
      </c>
      <c r="P19" s="4" t="s">
        <v>32</v>
      </c>
      <c r="Q19" s="4">
        <v>0</v>
      </c>
      <c r="R19" s="6">
        <v>44526</v>
      </c>
      <c r="S19" s="5">
        <v>44530</v>
      </c>
      <c r="T19" s="4" t="s">
        <v>33</v>
      </c>
      <c r="U19" s="4">
        <v>215.25</v>
      </c>
      <c r="V19" s="4">
        <v>0</v>
      </c>
      <c r="W19" s="4">
        <v>0</v>
      </c>
      <c r="X19" s="4">
        <v>2314822</v>
      </c>
    </row>
    <row r="20" s="4" customFormat="1" spans="1:24">
      <c r="A20" s="4">
        <v>16872069566</v>
      </c>
      <c r="B20" s="4" t="s">
        <v>25</v>
      </c>
      <c r="C20" s="4" t="s">
        <v>26</v>
      </c>
      <c r="D20" s="4" t="s">
        <v>75</v>
      </c>
      <c r="E20" s="4" t="s">
        <v>76</v>
      </c>
      <c r="F20" s="5">
        <v>44526</v>
      </c>
      <c r="G20" s="5">
        <v>44527</v>
      </c>
      <c r="H20" s="4">
        <v>1</v>
      </c>
      <c r="I20" s="4">
        <v>1</v>
      </c>
      <c r="J20" s="4">
        <v>1</v>
      </c>
      <c r="K20" s="4" t="s">
        <v>29</v>
      </c>
      <c r="L20" s="4">
        <v>102.5</v>
      </c>
      <c r="M20" s="4">
        <v>102.5</v>
      </c>
      <c r="N20" s="4" t="s">
        <v>77</v>
      </c>
      <c r="O20" s="4" t="s">
        <v>31</v>
      </c>
      <c r="P20" s="4" t="s">
        <v>32</v>
      </c>
      <c r="Q20" s="4">
        <v>0</v>
      </c>
      <c r="R20" s="6">
        <v>44526</v>
      </c>
      <c r="S20" s="5">
        <v>44530</v>
      </c>
      <c r="T20" s="4" t="s">
        <v>33</v>
      </c>
      <c r="U20" s="4">
        <v>102.5</v>
      </c>
      <c r="V20" s="4">
        <v>0</v>
      </c>
      <c r="W20" s="4">
        <v>0</v>
      </c>
      <c r="X20" s="4">
        <v>2314832</v>
      </c>
    </row>
    <row r="21" s="4" customFormat="1" spans="1:23">
      <c r="A21" s="4">
        <v>16872501072</v>
      </c>
      <c r="B21" s="4" t="s">
        <v>25</v>
      </c>
      <c r="C21" s="4" t="s">
        <v>26</v>
      </c>
      <c r="D21" s="4" t="s">
        <v>72</v>
      </c>
      <c r="E21" s="4" t="s">
        <v>73</v>
      </c>
      <c r="F21" s="5">
        <v>44526</v>
      </c>
      <c r="G21" s="5">
        <v>44527</v>
      </c>
      <c r="H21" s="4">
        <v>1</v>
      </c>
      <c r="I21" s="4">
        <v>1</v>
      </c>
      <c r="J21" s="4">
        <v>1</v>
      </c>
      <c r="K21" s="4" t="s">
        <v>29</v>
      </c>
      <c r="L21" s="4">
        <v>215.25</v>
      </c>
      <c r="M21" s="4">
        <v>215.25</v>
      </c>
      <c r="N21" s="4" t="s">
        <v>78</v>
      </c>
      <c r="O21" s="4" t="s">
        <v>31</v>
      </c>
      <c r="P21" s="4" t="s">
        <v>32</v>
      </c>
      <c r="Q21" s="4">
        <v>0</v>
      </c>
      <c r="R21" s="6">
        <v>44526</v>
      </c>
      <c r="S21" s="5">
        <v>44530</v>
      </c>
      <c r="T21" s="4" t="s">
        <v>33</v>
      </c>
      <c r="U21" s="4">
        <v>215.25</v>
      </c>
      <c r="V21" s="4">
        <v>0</v>
      </c>
      <c r="W21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2"/>
  <sheetViews>
    <sheetView tabSelected="1" workbookViewId="0">
      <selection activeCell="G31" sqref="G31"/>
    </sheetView>
  </sheetViews>
  <sheetFormatPr defaultColWidth="9" defaultRowHeight="13.5"/>
  <cols>
    <col min="1" max="1" width="14.5" style="4" customWidth="1"/>
    <col min="2" max="3" width="11.5" style="4"/>
    <col min="4" max="5" width="9.375" style="4"/>
    <col min="6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79</v>
      </c>
    </row>
    <row r="2" s="4" customFormat="1" spans="1:9">
      <c r="A2" s="4">
        <v>16848612448</v>
      </c>
      <c r="B2" s="5">
        <v>44526</v>
      </c>
      <c r="C2" s="5">
        <v>44527</v>
      </c>
      <c r="D2" s="4">
        <v>2764</v>
      </c>
      <c r="E2" s="4" t="str">
        <f>VLOOKUP(A2,HOP!A:L,12,0)</f>
        <v>2764.00</v>
      </c>
      <c r="F2" s="4" t="str">
        <f>VLOOKUP(A2,HOP!A:C,3,0)</f>
        <v>2308792</v>
      </c>
      <c r="G2" s="4">
        <f>D2-E2</f>
        <v>0</v>
      </c>
      <c r="H2" s="4" t="str">
        <f>$H$1&amp;F2</f>
        <v>，2308792</v>
      </c>
      <c r="I2" s="4" t="str">
        <f>VLOOKUP(A2,HOP!A:T,20,0)</f>
        <v>直连</v>
      </c>
    </row>
    <row r="3" s="4" customFormat="1" spans="1:9">
      <c r="A3" s="4">
        <v>16859648133</v>
      </c>
      <c r="B3" s="5">
        <v>44525</v>
      </c>
      <c r="C3" s="5">
        <v>44527</v>
      </c>
      <c r="D3" s="4">
        <v>444.96</v>
      </c>
      <c r="E3" s="4" t="str">
        <f>VLOOKUP(A3,HOP!A:L,12,0)</f>
        <v>444.96</v>
      </c>
      <c r="F3" s="4" t="str">
        <f>VLOOKUP(A3,HOP!A:C,3,0)</f>
        <v>2311590</v>
      </c>
      <c r="G3" s="4">
        <f t="shared" ref="G3:G20" si="0">D3-E3</f>
        <v>0</v>
      </c>
      <c r="H3" s="4" t="str">
        <f t="shared" ref="H3:H20" si="1">$H$1&amp;F3</f>
        <v>，2311590</v>
      </c>
      <c r="I3" s="4" t="str">
        <f>VLOOKUP(A3,HOP!A:T,20,0)</f>
        <v>直连</v>
      </c>
    </row>
    <row r="4" s="4" customFormat="1" spans="1:9">
      <c r="A4" s="4">
        <v>16864080916</v>
      </c>
      <c r="B4" s="5">
        <v>44525</v>
      </c>
      <c r="C4" s="5">
        <v>44527</v>
      </c>
      <c r="D4" s="4">
        <v>486.3</v>
      </c>
      <c r="E4" s="4" t="str">
        <f>VLOOKUP(A4,HOP!A:L,12,0)</f>
        <v>486.30</v>
      </c>
      <c r="F4" s="4" t="str">
        <f>VLOOKUP(A4,HOP!A:C,3,0)</f>
        <v>2312507</v>
      </c>
      <c r="G4" s="4">
        <f t="shared" si="0"/>
        <v>0</v>
      </c>
      <c r="H4" s="4" t="str">
        <f t="shared" si="1"/>
        <v>，2312507</v>
      </c>
      <c r="I4" s="4" t="str">
        <f>VLOOKUP(A4,HOP!A:T,20,0)</f>
        <v>直采</v>
      </c>
    </row>
    <row r="5" s="4" customFormat="1" spans="1:9">
      <c r="A5" s="4">
        <v>16864393950</v>
      </c>
      <c r="B5" s="5">
        <v>44526</v>
      </c>
      <c r="C5" s="5">
        <v>44527</v>
      </c>
      <c r="D5" s="4">
        <v>164</v>
      </c>
      <c r="E5" s="4" t="str">
        <f>VLOOKUP(A5,HOP!A:L,12,0)</f>
        <v>164.00</v>
      </c>
      <c r="F5" s="4" t="str">
        <f>VLOOKUP(A5,HOP!A:C,3,0)</f>
        <v>2312677</v>
      </c>
      <c r="G5" s="4">
        <f t="shared" si="0"/>
        <v>0</v>
      </c>
      <c r="H5" s="4" t="str">
        <f t="shared" si="1"/>
        <v>，2312677</v>
      </c>
      <c r="I5" s="4" t="str">
        <f>VLOOKUP(A5,HOP!A:T,20,0)</f>
        <v>直连</v>
      </c>
    </row>
    <row r="6" s="4" customFormat="1" spans="1:9">
      <c r="A6" s="4">
        <v>16864548870</v>
      </c>
      <c r="B6" s="5">
        <v>44525</v>
      </c>
      <c r="C6" s="5">
        <v>44527</v>
      </c>
      <c r="D6" s="4">
        <v>3301.84</v>
      </c>
      <c r="E6" s="4" t="str">
        <f>VLOOKUP(A6,HOP!A:L,12,0)</f>
        <v>3301.84</v>
      </c>
      <c r="F6" s="4" t="str">
        <f>VLOOKUP(A6,HOP!A:C,3,0)</f>
        <v>2312744</v>
      </c>
      <c r="G6" s="4">
        <f t="shared" si="0"/>
        <v>0</v>
      </c>
      <c r="H6" s="4" t="str">
        <f t="shared" si="1"/>
        <v>，2312744</v>
      </c>
      <c r="I6" s="4" t="str">
        <f>VLOOKUP(A6,HOP!A:T,20,0)</f>
        <v>直连</v>
      </c>
    </row>
    <row r="7" s="4" customFormat="1" spans="1:9">
      <c r="A7" s="4">
        <v>16864597781</v>
      </c>
      <c r="B7" s="5">
        <v>44526</v>
      </c>
      <c r="C7" s="5">
        <v>44527</v>
      </c>
      <c r="D7" s="4">
        <v>164</v>
      </c>
      <c r="E7" s="4" t="str">
        <f>VLOOKUP(A7,HOP!A:L,12,0)</f>
        <v>164.00</v>
      </c>
      <c r="F7" s="4" t="str">
        <f>VLOOKUP(A7,HOP!A:C,3,0)</f>
        <v>2312758</v>
      </c>
      <c r="G7" s="4">
        <f t="shared" si="0"/>
        <v>0</v>
      </c>
      <c r="H7" s="4" t="str">
        <f t="shared" si="1"/>
        <v>，2312758</v>
      </c>
      <c r="I7" s="4" t="str">
        <f>VLOOKUP(A7,HOP!A:T,20,0)</f>
        <v>直连</v>
      </c>
    </row>
    <row r="8" s="4" customFormat="1" spans="1:9">
      <c r="A8" s="4">
        <v>16864867304</v>
      </c>
      <c r="B8" s="5">
        <v>44526</v>
      </c>
      <c r="C8" s="5">
        <v>44527</v>
      </c>
      <c r="D8" s="4">
        <v>164</v>
      </c>
      <c r="E8" s="4" t="str">
        <f>VLOOKUP(A8,HOP!A:L,12,0)</f>
        <v>164.00</v>
      </c>
      <c r="F8" s="4" t="str">
        <f>VLOOKUP(A8,HOP!A:C,3,0)</f>
        <v>2312846</v>
      </c>
      <c r="G8" s="4">
        <f t="shared" si="0"/>
        <v>0</v>
      </c>
      <c r="H8" s="4" t="str">
        <f t="shared" si="1"/>
        <v>，2312846</v>
      </c>
      <c r="I8" s="4" t="str">
        <f>VLOOKUP(A8,HOP!A:T,20,0)</f>
        <v>直连</v>
      </c>
    </row>
    <row r="9" s="4" customFormat="1" spans="1:9">
      <c r="A9" s="4">
        <v>16864938571</v>
      </c>
      <c r="B9" s="5">
        <v>44526</v>
      </c>
      <c r="C9" s="5">
        <v>44527</v>
      </c>
      <c r="D9" s="4">
        <v>164</v>
      </c>
      <c r="E9" s="4" t="str">
        <f>VLOOKUP(A9,HOP!A:L,12,0)</f>
        <v>164.00</v>
      </c>
      <c r="F9" s="4" t="str">
        <f>VLOOKUP(A9,HOP!A:C,3,0)</f>
        <v>2312872</v>
      </c>
      <c r="G9" s="4">
        <f t="shared" si="0"/>
        <v>0</v>
      </c>
      <c r="H9" s="4" t="str">
        <f t="shared" si="1"/>
        <v>，2312872</v>
      </c>
      <c r="I9" s="4" t="str">
        <f>VLOOKUP(A9,HOP!A:T,20,0)</f>
        <v>直连</v>
      </c>
    </row>
    <row r="10" s="4" customFormat="1" spans="1:9">
      <c r="A10" s="4">
        <v>16865403017</v>
      </c>
      <c r="B10" s="5">
        <v>44526</v>
      </c>
      <c r="C10" s="5">
        <v>44527</v>
      </c>
      <c r="D10" s="4">
        <v>326.98</v>
      </c>
      <c r="E10" s="4" t="str">
        <f>VLOOKUP(A10,HOP!A:L,12,0)</f>
        <v>326.98</v>
      </c>
      <c r="F10" s="4" t="str">
        <f>VLOOKUP(A10,HOP!A:C,3,0)</f>
        <v>2313032</v>
      </c>
      <c r="G10" s="4">
        <f t="shared" si="0"/>
        <v>0</v>
      </c>
      <c r="H10" s="4" t="str">
        <f t="shared" si="1"/>
        <v>，2313032</v>
      </c>
      <c r="I10" s="4" t="str">
        <f>VLOOKUP(A10,HOP!A:T,20,0)</f>
        <v>直连</v>
      </c>
    </row>
    <row r="11" s="4" customFormat="1" hidden="1" spans="1:9">
      <c r="A11" s="4">
        <v>16866016583</v>
      </c>
      <c r="B11" s="5">
        <v>44526</v>
      </c>
      <c r="C11" s="5">
        <v>44527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VLOOKUP(A11,HOP!A:T,20,0)</f>
        <v>#N/A</v>
      </c>
    </row>
    <row r="12" s="4" customFormat="1" spans="1:9">
      <c r="A12" s="4">
        <v>16866094578</v>
      </c>
      <c r="B12" s="5">
        <v>44526</v>
      </c>
      <c r="C12" s="5">
        <v>44527</v>
      </c>
      <c r="D12" s="4">
        <v>147.67</v>
      </c>
      <c r="E12" s="4" t="str">
        <f>VLOOKUP(A12,HOP!A:L,12,0)</f>
        <v>147.67</v>
      </c>
      <c r="F12" s="4" t="str">
        <f>VLOOKUP(A12,HOP!A:C,3,0)</f>
        <v>2313179</v>
      </c>
      <c r="G12" s="4">
        <f t="shared" si="0"/>
        <v>0</v>
      </c>
      <c r="H12" s="4" t="str">
        <f t="shared" si="1"/>
        <v>，2313179</v>
      </c>
      <c r="I12" s="4" t="str">
        <f>VLOOKUP(A12,HOP!A:T,20,0)</f>
        <v>直连</v>
      </c>
    </row>
    <row r="13" s="4" customFormat="1" spans="1:9">
      <c r="A13" s="4">
        <v>16870331181</v>
      </c>
      <c r="B13" s="5">
        <v>44526</v>
      </c>
      <c r="C13" s="5">
        <v>44527</v>
      </c>
      <c r="D13" s="4">
        <v>1550.95</v>
      </c>
      <c r="E13" s="4" t="str">
        <f>VLOOKUP(A13,HOP!A:L,12,0)</f>
        <v>1550.95</v>
      </c>
      <c r="F13" s="4" t="str">
        <f>VLOOKUP(A13,HOP!A:C,3,0)</f>
        <v>2313632</v>
      </c>
      <c r="G13" s="4">
        <f t="shared" si="0"/>
        <v>0</v>
      </c>
      <c r="H13" s="4" t="str">
        <f t="shared" si="1"/>
        <v>，2313632</v>
      </c>
      <c r="I13" s="4" t="str">
        <f>VLOOKUP(A13,HOP!A:T,20,0)</f>
        <v>Saas酒店</v>
      </c>
    </row>
    <row r="14" s="4" customFormat="1" spans="1:9">
      <c r="A14" s="4">
        <v>16870365494</v>
      </c>
      <c r="B14" s="5">
        <v>44526</v>
      </c>
      <c r="C14" s="5">
        <v>44527</v>
      </c>
      <c r="D14" s="4">
        <v>930.57</v>
      </c>
      <c r="E14" s="4" t="str">
        <f>VLOOKUP(A14,HOP!A:L,12,0)</f>
        <v>930.57</v>
      </c>
      <c r="F14" s="4" t="str">
        <f>VLOOKUP(A14,HOP!A:C,3,0)</f>
        <v>2313651</v>
      </c>
      <c r="G14" s="4">
        <f t="shared" si="0"/>
        <v>0</v>
      </c>
      <c r="H14" s="4" t="str">
        <f t="shared" si="1"/>
        <v>，2313651</v>
      </c>
      <c r="I14" s="4" t="str">
        <f>VLOOKUP(A14,HOP!A:T,20,0)</f>
        <v>Saas酒店</v>
      </c>
    </row>
    <row r="15" s="4" customFormat="1" spans="1:9">
      <c r="A15" s="4">
        <v>16870820956</v>
      </c>
      <c r="B15" s="5">
        <v>44526</v>
      </c>
      <c r="C15" s="5">
        <v>44527</v>
      </c>
      <c r="D15" s="4">
        <v>1041.14</v>
      </c>
      <c r="E15" s="4" t="str">
        <f>VLOOKUP(A15,HOP!A:L,12,0)</f>
        <v>1041.14</v>
      </c>
      <c r="F15" s="4" t="str">
        <f>VLOOKUP(A15,HOP!A:C,3,0)</f>
        <v>2313842</v>
      </c>
      <c r="G15" s="4">
        <f t="shared" si="0"/>
        <v>0</v>
      </c>
      <c r="H15" s="4" t="str">
        <f t="shared" si="1"/>
        <v>，2313842</v>
      </c>
      <c r="I15" s="4" t="str">
        <f>VLOOKUP(A15,HOP!A:T,20,0)</f>
        <v>直连</v>
      </c>
    </row>
    <row r="16" s="4" customFormat="1" spans="1:9">
      <c r="A16" s="4">
        <v>16871337641</v>
      </c>
      <c r="B16" s="5">
        <v>44526</v>
      </c>
      <c r="C16" s="5">
        <v>44527</v>
      </c>
      <c r="D16" s="4">
        <v>954.87</v>
      </c>
      <c r="E16" s="4" t="str">
        <f>VLOOKUP(A16,HOP!A:L,12,0)</f>
        <v>954.87</v>
      </c>
      <c r="F16" s="4" t="str">
        <f>VLOOKUP(A16,HOP!A:C,3,0)</f>
        <v>2314227</v>
      </c>
      <c r="G16" s="4">
        <f t="shared" si="0"/>
        <v>0</v>
      </c>
      <c r="H16" s="4" t="str">
        <f t="shared" si="1"/>
        <v>，2314227</v>
      </c>
      <c r="I16" s="4" t="str">
        <f>VLOOKUP(A16,HOP!A:T,20,0)</f>
        <v>直连</v>
      </c>
    </row>
    <row r="17" s="4" customFormat="1" spans="1:9">
      <c r="A17" s="4">
        <v>16871991413</v>
      </c>
      <c r="B17" s="5">
        <v>44526</v>
      </c>
      <c r="C17" s="5">
        <v>44527</v>
      </c>
      <c r="D17" s="4">
        <v>181.06</v>
      </c>
      <c r="E17" s="4" t="str">
        <f>VLOOKUP(A17,HOP!A:L,12,0)</f>
        <v>181.06</v>
      </c>
      <c r="F17" s="4" t="str">
        <f>VLOOKUP(A17,HOP!A:C,3,0)</f>
        <v>2314789</v>
      </c>
      <c r="G17" s="4">
        <f t="shared" si="0"/>
        <v>0</v>
      </c>
      <c r="H17" s="4" t="str">
        <f t="shared" si="1"/>
        <v>，2314789</v>
      </c>
      <c r="I17" s="4" t="str">
        <f>VLOOKUP(A17,HOP!A:T,20,0)</f>
        <v>直连</v>
      </c>
    </row>
    <row r="18" s="4" customFormat="1" spans="1:9">
      <c r="A18" s="4">
        <v>16872047708</v>
      </c>
      <c r="B18" s="5">
        <v>44526</v>
      </c>
      <c r="C18" s="5">
        <v>44527</v>
      </c>
      <c r="D18" s="4">
        <v>215.25</v>
      </c>
      <c r="E18" s="4" t="str">
        <f>VLOOKUP(A18,HOP!A:L,12,0)</f>
        <v>215.25</v>
      </c>
      <c r="F18" s="4" t="str">
        <f>VLOOKUP(A18,HOP!A:C,3,0)</f>
        <v>2314822</v>
      </c>
      <c r="G18" s="4">
        <f t="shared" si="0"/>
        <v>0</v>
      </c>
      <c r="H18" s="4" t="str">
        <f t="shared" si="1"/>
        <v>，2314822</v>
      </c>
      <c r="I18" s="4" t="str">
        <f>VLOOKUP(A18,HOP!A:T,20,0)</f>
        <v>直连</v>
      </c>
    </row>
    <row r="19" s="4" customFormat="1" spans="1:9">
      <c r="A19" s="4">
        <v>16872069566</v>
      </c>
      <c r="B19" s="5">
        <v>44526</v>
      </c>
      <c r="C19" s="5">
        <v>44527</v>
      </c>
      <c r="D19" s="4">
        <v>102.5</v>
      </c>
      <c r="E19" s="4" t="str">
        <f>VLOOKUP(A19,HOP!A:L,12,0)</f>
        <v>102.50</v>
      </c>
      <c r="F19" s="4" t="str">
        <f>VLOOKUP(A19,HOP!A:C,3,0)</f>
        <v>2314832</v>
      </c>
      <c r="G19" s="4">
        <f t="shared" si="0"/>
        <v>0</v>
      </c>
      <c r="H19" s="4" t="str">
        <f t="shared" si="1"/>
        <v>，2314832</v>
      </c>
      <c r="I19" s="4" t="str">
        <f>VLOOKUP(A19,HOP!A:T,20,0)</f>
        <v>直连</v>
      </c>
    </row>
    <row r="20" s="4" customFormat="1" spans="1:9">
      <c r="A20" s="4">
        <v>16872501072</v>
      </c>
      <c r="B20" s="5">
        <v>44526</v>
      </c>
      <c r="C20" s="5">
        <v>44527</v>
      </c>
      <c r="D20" s="4">
        <v>215.25</v>
      </c>
      <c r="E20" s="4" t="str">
        <f>VLOOKUP(A20,HOP!A:L,12,0)</f>
        <v>215.25</v>
      </c>
      <c r="F20" s="4" t="str">
        <f>VLOOKUP(A20,HOP!A:C,3,0)</f>
        <v>2315011</v>
      </c>
      <c r="G20" s="4">
        <f t="shared" si="0"/>
        <v>0</v>
      </c>
      <c r="H20" s="4" t="str">
        <f t="shared" si="1"/>
        <v>，2315011</v>
      </c>
      <c r="I20" s="4" t="str">
        <f>VLOOKUP(A20,HOP!A:T,20,0)</f>
        <v>直连</v>
      </c>
    </row>
    <row r="22" spans="4:4">
      <c r="D22" s="4">
        <f>SUM(D2:D21)</f>
        <v>13319.34</v>
      </c>
    </row>
    <row r="28" spans="1:5">
      <c r="A28" s="4" t="s">
        <v>80</v>
      </c>
      <c r="D28" s="4">
        <v>486.3</v>
      </c>
      <c r="E28" s="4">
        <v>594.74</v>
      </c>
    </row>
    <row r="29" spans="1:5">
      <c r="A29" s="4" t="s">
        <v>81</v>
      </c>
      <c r="D29" s="4">
        <v>10351.52</v>
      </c>
      <c r="E29" s="4">
        <v>12659.89</v>
      </c>
    </row>
    <row r="30" spans="1:5">
      <c r="A30" s="4" t="s">
        <v>82</v>
      </c>
      <c r="D30" s="4">
        <v>2481.52</v>
      </c>
      <c r="E30" s="4">
        <v>3034.9</v>
      </c>
    </row>
    <row r="31" spans="1:5">
      <c r="A31" s="4" t="s">
        <v>83</v>
      </c>
      <c r="D31" s="4">
        <f>SUBTOTAL(9,D28:D30)</f>
        <v>13319.34</v>
      </c>
      <c r="E31" s="4">
        <f>SUBTOTAL(9,E28:E30)</f>
        <v>16289.53</v>
      </c>
    </row>
    <row r="32" spans="1:1">
      <c r="A32" s="4" t="s">
        <v>84</v>
      </c>
    </row>
  </sheetData>
  <autoFilter ref="A1:XFD22">
    <filterColumn colId="3">
      <filters blank="1">
        <filter val="486.3"/>
        <filter val="164"/>
        <filter val="2764"/>
        <filter val="1041.14"/>
        <filter val="3301.84"/>
        <filter val="13319.34"/>
        <filter val="102.5"/>
        <filter val="215.25"/>
        <filter val="1550.95"/>
        <filter val="181.06"/>
        <filter val="444.96"/>
        <filter val="147.67"/>
        <filter val="930.57"/>
        <filter val="954.87"/>
        <filter val="326.9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85</v>
      </c>
      <c r="B1" s="2" t="s">
        <v>86</v>
      </c>
      <c r="C1" s="2" t="s">
        <v>87</v>
      </c>
      <c r="D1" s="2" t="s">
        <v>88</v>
      </c>
      <c r="E1" s="2" t="s">
        <v>13</v>
      </c>
      <c r="F1" s="2" t="s">
        <v>5</v>
      </c>
      <c r="G1" s="2" t="s">
        <v>6</v>
      </c>
      <c r="H1" s="2" t="s">
        <v>89</v>
      </c>
      <c r="I1" s="2" t="s">
        <v>90</v>
      </c>
      <c r="J1" s="2" t="s">
        <v>91</v>
      </c>
      <c r="K1" s="2" t="s">
        <v>92</v>
      </c>
      <c r="L1" s="2" t="s">
        <v>93</v>
      </c>
      <c r="M1" s="2" t="s">
        <v>94</v>
      </c>
      <c r="N1" s="2" t="s">
        <v>95</v>
      </c>
      <c r="O1" s="2" t="s">
        <v>96</v>
      </c>
      <c r="P1" s="2" t="s">
        <v>97</v>
      </c>
      <c r="Q1" s="2" t="s">
        <v>98</v>
      </c>
      <c r="R1" s="2" t="s">
        <v>99</v>
      </c>
      <c r="S1" s="2" t="s">
        <v>100</v>
      </c>
      <c r="T1" s="2" t="s">
        <v>101</v>
      </c>
    </row>
    <row r="2" s="1" customFormat="1" spans="1:20">
      <c r="A2" s="3">
        <v>16872501072</v>
      </c>
      <c r="B2" s="1" t="s">
        <v>102</v>
      </c>
      <c r="C2" s="1" t="s">
        <v>103</v>
      </c>
      <c r="D2" s="1" t="s">
        <v>104</v>
      </c>
      <c r="E2" s="1" t="s">
        <v>78</v>
      </c>
      <c r="F2" s="1" t="s">
        <v>102</v>
      </c>
      <c r="G2" s="1" t="s">
        <v>105</v>
      </c>
      <c r="H2" s="1" t="s">
        <v>106</v>
      </c>
      <c r="I2" s="1" t="s">
        <v>107</v>
      </c>
      <c r="J2" s="1" t="s">
        <v>108</v>
      </c>
      <c r="K2" s="1" t="s">
        <v>107</v>
      </c>
      <c r="L2" s="1" t="s">
        <v>107</v>
      </c>
      <c r="M2" s="1" t="s">
        <v>109</v>
      </c>
      <c r="N2" s="1" t="s">
        <v>109</v>
      </c>
      <c r="O2" s="1" t="s">
        <v>110</v>
      </c>
      <c r="P2" s="1" t="s">
        <v>111</v>
      </c>
      <c r="Q2" s="1" t="s">
        <v>112</v>
      </c>
      <c r="R2" s="1" t="s">
        <v>113</v>
      </c>
      <c r="S2" s="1" t="s">
        <v>114</v>
      </c>
      <c r="T2" s="1" t="s">
        <v>115</v>
      </c>
    </row>
    <row r="3" s="1" customFormat="1" spans="1:20">
      <c r="A3" s="3">
        <v>16872069566</v>
      </c>
      <c r="B3" s="1" t="s">
        <v>102</v>
      </c>
      <c r="C3" s="1" t="s">
        <v>116</v>
      </c>
      <c r="D3" s="1" t="s">
        <v>117</v>
      </c>
      <c r="E3" s="1" t="s">
        <v>77</v>
      </c>
      <c r="F3" s="1" t="s">
        <v>102</v>
      </c>
      <c r="G3" s="1" t="s">
        <v>105</v>
      </c>
      <c r="H3" s="1" t="s">
        <v>106</v>
      </c>
      <c r="I3" s="1" t="s">
        <v>118</v>
      </c>
      <c r="J3" s="1" t="s">
        <v>108</v>
      </c>
      <c r="K3" s="1" t="s">
        <v>118</v>
      </c>
      <c r="L3" s="1" t="s">
        <v>118</v>
      </c>
      <c r="M3" s="1" t="s">
        <v>109</v>
      </c>
      <c r="N3" s="1" t="s">
        <v>109</v>
      </c>
      <c r="O3" s="1" t="s">
        <v>110</v>
      </c>
      <c r="P3" s="1" t="s">
        <v>111</v>
      </c>
      <c r="Q3" s="1" t="s">
        <v>119</v>
      </c>
      <c r="R3" s="1" t="s">
        <v>113</v>
      </c>
      <c r="S3" s="1" t="s">
        <v>114</v>
      </c>
      <c r="T3" s="1" t="s">
        <v>115</v>
      </c>
    </row>
    <row r="4" s="1" customFormat="1" spans="1:20">
      <c r="A4" s="3">
        <v>16872047708</v>
      </c>
      <c r="B4" s="1" t="s">
        <v>102</v>
      </c>
      <c r="C4" s="1" t="s">
        <v>120</v>
      </c>
      <c r="D4" s="1" t="s">
        <v>104</v>
      </c>
      <c r="E4" s="1" t="s">
        <v>74</v>
      </c>
      <c r="F4" s="1" t="s">
        <v>102</v>
      </c>
      <c r="G4" s="1" t="s">
        <v>105</v>
      </c>
      <c r="H4" s="1" t="s">
        <v>106</v>
      </c>
      <c r="I4" s="1" t="s">
        <v>107</v>
      </c>
      <c r="J4" s="1" t="s">
        <v>108</v>
      </c>
      <c r="K4" s="1" t="s">
        <v>107</v>
      </c>
      <c r="L4" s="1" t="s">
        <v>107</v>
      </c>
      <c r="M4" s="1" t="s">
        <v>109</v>
      </c>
      <c r="N4" s="1" t="s">
        <v>109</v>
      </c>
      <c r="O4" s="1" t="s">
        <v>110</v>
      </c>
      <c r="P4" s="1" t="s">
        <v>111</v>
      </c>
      <c r="Q4" s="1" t="s">
        <v>121</v>
      </c>
      <c r="R4" s="1" t="s">
        <v>113</v>
      </c>
      <c r="S4" s="1" t="s">
        <v>114</v>
      </c>
      <c r="T4" s="1" t="s">
        <v>115</v>
      </c>
    </row>
    <row r="5" s="1" customFormat="1" spans="1:20">
      <c r="A5" s="3">
        <v>16871991413</v>
      </c>
      <c r="B5" s="1" t="s">
        <v>102</v>
      </c>
      <c r="C5" s="1" t="s">
        <v>122</v>
      </c>
      <c r="D5" s="1" t="s">
        <v>123</v>
      </c>
      <c r="E5" s="1" t="s">
        <v>71</v>
      </c>
      <c r="F5" s="1" t="s">
        <v>102</v>
      </c>
      <c r="G5" s="1" t="s">
        <v>105</v>
      </c>
      <c r="H5" s="1" t="s">
        <v>106</v>
      </c>
      <c r="I5" s="1" t="s">
        <v>124</v>
      </c>
      <c r="J5" s="1" t="s">
        <v>108</v>
      </c>
      <c r="K5" s="1" t="s">
        <v>124</v>
      </c>
      <c r="L5" s="1" t="s">
        <v>124</v>
      </c>
      <c r="M5" s="1" t="s">
        <v>109</v>
      </c>
      <c r="N5" s="1" t="s">
        <v>109</v>
      </c>
      <c r="O5" s="1" t="s">
        <v>110</v>
      </c>
      <c r="P5" s="1" t="s">
        <v>111</v>
      </c>
      <c r="Q5" s="1" t="s">
        <v>125</v>
      </c>
      <c r="R5" s="1" t="s">
        <v>113</v>
      </c>
      <c r="S5" s="1" t="s">
        <v>114</v>
      </c>
      <c r="T5" s="1" t="s">
        <v>115</v>
      </c>
    </row>
    <row r="6" s="1" customFormat="1" spans="1:20">
      <c r="A6" s="3">
        <v>16871337641</v>
      </c>
      <c r="B6" s="1" t="s">
        <v>102</v>
      </c>
      <c r="C6" s="1" t="s">
        <v>126</v>
      </c>
      <c r="D6" s="1" t="s">
        <v>127</v>
      </c>
      <c r="E6" s="1" t="s">
        <v>68</v>
      </c>
      <c r="F6" s="1" t="s">
        <v>102</v>
      </c>
      <c r="G6" s="1" t="s">
        <v>105</v>
      </c>
      <c r="H6" s="1" t="s">
        <v>106</v>
      </c>
      <c r="I6" s="1" t="s">
        <v>128</v>
      </c>
      <c r="J6" s="1" t="s">
        <v>108</v>
      </c>
      <c r="K6" s="1" t="s">
        <v>128</v>
      </c>
      <c r="L6" s="1" t="s">
        <v>128</v>
      </c>
      <c r="M6" s="1" t="s">
        <v>109</v>
      </c>
      <c r="N6" s="1" t="s">
        <v>109</v>
      </c>
      <c r="O6" s="1" t="s">
        <v>110</v>
      </c>
      <c r="P6" s="1" t="s">
        <v>111</v>
      </c>
      <c r="Q6" s="1" t="s">
        <v>129</v>
      </c>
      <c r="R6" s="1" t="s">
        <v>113</v>
      </c>
      <c r="S6" s="1" t="s">
        <v>114</v>
      </c>
      <c r="T6" s="1" t="s">
        <v>115</v>
      </c>
    </row>
    <row r="7" s="1" customFormat="1" spans="1:20">
      <c r="A7" s="3">
        <v>16870820956</v>
      </c>
      <c r="B7" s="1" t="s">
        <v>102</v>
      </c>
      <c r="C7" s="1" t="s">
        <v>130</v>
      </c>
      <c r="D7" s="1" t="s">
        <v>127</v>
      </c>
      <c r="E7" s="1" t="s">
        <v>66</v>
      </c>
      <c r="F7" s="1" t="s">
        <v>102</v>
      </c>
      <c r="G7" s="1" t="s">
        <v>105</v>
      </c>
      <c r="H7" s="1" t="s">
        <v>106</v>
      </c>
      <c r="I7" s="1" t="s">
        <v>131</v>
      </c>
      <c r="J7" s="1" t="s">
        <v>108</v>
      </c>
      <c r="K7" s="1" t="s">
        <v>131</v>
      </c>
      <c r="L7" s="1" t="s">
        <v>131</v>
      </c>
      <c r="M7" s="1" t="s">
        <v>109</v>
      </c>
      <c r="N7" s="1" t="s">
        <v>109</v>
      </c>
      <c r="O7" s="1" t="s">
        <v>110</v>
      </c>
      <c r="P7" s="1" t="s">
        <v>111</v>
      </c>
      <c r="Q7" s="1" t="s">
        <v>132</v>
      </c>
      <c r="R7" s="1" t="s">
        <v>113</v>
      </c>
      <c r="S7" s="1" t="s">
        <v>114</v>
      </c>
      <c r="T7" s="1" t="s">
        <v>115</v>
      </c>
    </row>
    <row r="8" s="1" customFormat="1" spans="1:20">
      <c r="A8" s="3">
        <v>16870365494</v>
      </c>
      <c r="B8" s="1" t="s">
        <v>102</v>
      </c>
      <c r="C8" s="1" t="s">
        <v>133</v>
      </c>
      <c r="D8" s="1" t="s">
        <v>134</v>
      </c>
      <c r="E8" s="1" t="s">
        <v>64</v>
      </c>
      <c r="F8" s="1" t="s">
        <v>102</v>
      </c>
      <c r="G8" s="1" t="s">
        <v>105</v>
      </c>
      <c r="H8" s="1" t="s">
        <v>106</v>
      </c>
      <c r="I8" s="1" t="s">
        <v>135</v>
      </c>
      <c r="J8" s="1" t="s">
        <v>108</v>
      </c>
      <c r="K8" s="1" t="s">
        <v>135</v>
      </c>
      <c r="L8" s="1" t="s">
        <v>135</v>
      </c>
      <c r="M8" s="1" t="s">
        <v>109</v>
      </c>
      <c r="N8" s="1" t="s">
        <v>109</v>
      </c>
      <c r="O8" s="1" t="s">
        <v>110</v>
      </c>
      <c r="P8" s="1" t="s">
        <v>111</v>
      </c>
      <c r="Q8" s="1" t="s">
        <v>136</v>
      </c>
      <c r="R8" s="1" t="s">
        <v>113</v>
      </c>
      <c r="S8" s="1" t="s">
        <v>114</v>
      </c>
      <c r="T8" s="1" t="s">
        <v>137</v>
      </c>
    </row>
    <row r="9" s="1" customFormat="1" spans="1:20">
      <c r="A9" s="3">
        <v>16870331181</v>
      </c>
      <c r="B9" s="1" t="s">
        <v>102</v>
      </c>
      <c r="C9" s="1" t="s">
        <v>138</v>
      </c>
      <c r="D9" s="1" t="s">
        <v>134</v>
      </c>
      <c r="E9" s="1" t="s">
        <v>63</v>
      </c>
      <c r="F9" s="1" t="s">
        <v>102</v>
      </c>
      <c r="G9" s="1" t="s">
        <v>105</v>
      </c>
      <c r="H9" s="1" t="s">
        <v>106</v>
      </c>
      <c r="I9" s="1" t="s">
        <v>139</v>
      </c>
      <c r="J9" s="1" t="s">
        <v>108</v>
      </c>
      <c r="K9" s="1" t="s">
        <v>139</v>
      </c>
      <c r="L9" s="1" t="s">
        <v>139</v>
      </c>
      <c r="M9" s="1" t="s">
        <v>109</v>
      </c>
      <c r="N9" s="1" t="s">
        <v>109</v>
      </c>
      <c r="O9" s="1" t="s">
        <v>110</v>
      </c>
      <c r="P9" s="1" t="s">
        <v>111</v>
      </c>
      <c r="Q9" s="1" t="s">
        <v>140</v>
      </c>
      <c r="R9" s="1" t="s">
        <v>113</v>
      </c>
      <c r="S9" s="1" t="s">
        <v>114</v>
      </c>
      <c r="T9" s="1" t="s">
        <v>137</v>
      </c>
    </row>
    <row r="10" s="1" customFormat="1" spans="1:20">
      <c r="A10" s="3">
        <v>16866094578</v>
      </c>
      <c r="B10" s="1" t="s">
        <v>102</v>
      </c>
      <c r="C10" s="1" t="s">
        <v>141</v>
      </c>
      <c r="D10" s="1" t="s">
        <v>142</v>
      </c>
      <c r="E10" s="1" t="s">
        <v>60</v>
      </c>
      <c r="F10" s="1" t="s">
        <v>102</v>
      </c>
      <c r="G10" s="1" t="s">
        <v>105</v>
      </c>
      <c r="H10" s="1" t="s">
        <v>106</v>
      </c>
      <c r="I10" s="1" t="s">
        <v>143</v>
      </c>
      <c r="J10" s="1" t="s">
        <v>108</v>
      </c>
      <c r="K10" s="1" t="s">
        <v>143</v>
      </c>
      <c r="L10" s="1" t="s">
        <v>143</v>
      </c>
      <c r="M10" s="1" t="s">
        <v>109</v>
      </c>
      <c r="N10" s="1" t="s">
        <v>109</v>
      </c>
      <c r="O10" s="1" t="s">
        <v>110</v>
      </c>
      <c r="P10" s="1" t="s">
        <v>111</v>
      </c>
      <c r="Q10" s="1" t="s">
        <v>144</v>
      </c>
      <c r="R10" s="1" t="s">
        <v>113</v>
      </c>
      <c r="S10" s="1" t="s">
        <v>114</v>
      </c>
      <c r="T10" s="1" t="s">
        <v>115</v>
      </c>
    </row>
    <row r="11" s="1" customFormat="1" spans="1:20">
      <c r="A11" s="3">
        <v>16865403017</v>
      </c>
      <c r="B11" s="1" t="s">
        <v>145</v>
      </c>
      <c r="C11" s="1" t="s">
        <v>146</v>
      </c>
      <c r="D11" s="1" t="s">
        <v>147</v>
      </c>
      <c r="E11" s="1" t="s">
        <v>53</v>
      </c>
      <c r="F11" s="1" t="s">
        <v>102</v>
      </c>
      <c r="G11" s="1" t="s">
        <v>105</v>
      </c>
      <c r="H11" s="1" t="s">
        <v>106</v>
      </c>
      <c r="I11" s="1" t="s">
        <v>148</v>
      </c>
      <c r="J11" s="1" t="s">
        <v>108</v>
      </c>
      <c r="K11" s="1" t="s">
        <v>148</v>
      </c>
      <c r="L11" s="1" t="s">
        <v>148</v>
      </c>
      <c r="M11" s="1" t="s">
        <v>109</v>
      </c>
      <c r="N11" s="1" t="s">
        <v>109</v>
      </c>
      <c r="O11" s="1" t="s">
        <v>110</v>
      </c>
      <c r="P11" s="1" t="s">
        <v>111</v>
      </c>
      <c r="Q11" s="1" t="s">
        <v>149</v>
      </c>
      <c r="R11" s="1" t="s">
        <v>113</v>
      </c>
      <c r="S11" s="1" t="s">
        <v>114</v>
      </c>
      <c r="T11" s="1" t="s">
        <v>115</v>
      </c>
    </row>
    <row r="12" s="1" customFormat="1" spans="1:20">
      <c r="A12" s="3">
        <v>16864938571</v>
      </c>
      <c r="B12" s="1" t="s">
        <v>145</v>
      </c>
      <c r="C12" s="1" t="s">
        <v>150</v>
      </c>
      <c r="D12" s="1" t="s">
        <v>151</v>
      </c>
      <c r="E12" s="1" t="s">
        <v>50</v>
      </c>
      <c r="F12" s="1" t="s">
        <v>102</v>
      </c>
      <c r="G12" s="1" t="s">
        <v>105</v>
      </c>
      <c r="H12" s="1" t="s">
        <v>106</v>
      </c>
      <c r="I12" s="1" t="s">
        <v>152</v>
      </c>
      <c r="J12" s="1" t="s">
        <v>108</v>
      </c>
      <c r="K12" s="1" t="s">
        <v>152</v>
      </c>
      <c r="L12" s="1" t="s">
        <v>152</v>
      </c>
      <c r="M12" s="1" t="s">
        <v>109</v>
      </c>
      <c r="N12" s="1" t="s">
        <v>109</v>
      </c>
      <c r="O12" s="1" t="s">
        <v>110</v>
      </c>
      <c r="P12" s="1" t="s">
        <v>111</v>
      </c>
      <c r="Q12" s="1" t="s">
        <v>153</v>
      </c>
      <c r="R12" s="1" t="s">
        <v>113</v>
      </c>
      <c r="S12" s="1" t="s">
        <v>114</v>
      </c>
      <c r="T12" s="1" t="s">
        <v>115</v>
      </c>
    </row>
    <row r="13" s="1" customFormat="1" spans="1:20">
      <c r="A13" s="3">
        <v>16864867304</v>
      </c>
      <c r="B13" s="1" t="s">
        <v>145</v>
      </c>
      <c r="C13" s="1" t="s">
        <v>154</v>
      </c>
      <c r="D13" s="1" t="s">
        <v>151</v>
      </c>
      <c r="E13" s="1" t="s">
        <v>48</v>
      </c>
      <c r="F13" s="1" t="s">
        <v>102</v>
      </c>
      <c r="G13" s="1" t="s">
        <v>105</v>
      </c>
      <c r="H13" s="1" t="s">
        <v>106</v>
      </c>
      <c r="I13" s="1" t="s">
        <v>152</v>
      </c>
      <c r="J13" s="1" t="s">
        <v>108</v>
      </c>
      <c r="K13" s="1" t="s">
        <v>152</v>
      </c>
      <c r="L13" s="1" t="s">
        <v>152</v>
      </c>
      <c r="M13" s="1" t="s">
        <v>109</v>
      </c>
      <c r="N13" s="1" t="s">
        <v>109</v>
      </c>
      <c r="O13" s="1" t="s">
        <v>110</v>
      </c>
      <c r="P13" s="1" t="s">
        <v>111</v>
      </c>
      <c r="Q13" s="1" t="s">
        <v>155</v>
      </c>
      <c r="R13" s="1" t="s">
        <v>113</v>
      </c>
      <c r="S13" s="1" t="s">
        <v>114</v>
      </c>
      <c r="T13" s="1" t="s">
        <v>115</v>
      </c>
    </row>
    <row r="14" s="1" customFormat="1" spans="1:20">
      <c r="A14" s="3">
        <v>16864597781</v>
      </c>
      <c r="B14" s="1" t="s">
        <v>145</v>
      </c>
      <c r="C14" s="1" t="s">
        <v>156</v>
      </c>
      <c r="D14" s="1" t="s">
        <v>151</v>
      </c>
      <c r="E14" s="1" t="s">
        <v>47</v>
      </c>
      <c r="F14" s="1" t="s">
        <v>102</v>
      </c>
      <c r="G14" s="1" t="s">
        <v>105</v>
      </c>
      <c r="H14" s="1" t="s">
        <v>106</v>
      </c>
      <c r="I14" s="1" t="s">
        <v>152</v>
      </c>
      <c r="J14" s="1" t="s">
        <v>108</v>
      </c>
      <c r="K14" s="1" t="s">
        <v>152</v>
      </c>
      <c r="L14" s="1" t="s">
        <v>152</v>
      </c>
      <c r="M14" s="1" t="s">
        <v>109</v>
      </c>
      <c r="N14" s="1" t="s">
        <v>109</v>
      </c>
      <c r="O14" s="1" t="s">
        <v>110</v>
      </c>
      <c r="P14" s="1" t="s">
        <v>111</v>
      </c>
      <c r="Q14" s="1" t="s">
        <v>157</v>
      </c>
      <c r="R14" s="1" t="s">
        <v>113</v>
      </c>
      <c r="S14" s="1" t="s">
        <v>114</v>
      </c>
      <c r="T14" s="1" t="s">
        <v>115</v>
      </c>
    </row>
    <row r="15" s="1" customFormat="1" spans="1:20">
      <c r="A15" s="3">
        <v>16864548870</v>
      </c>
      <c r="B15" s="1" t="s">
        <v>145</v>
      </c>
      <c r="C15" s="1" t="s">
        <v>158</v>
      </c>
      <c r="D15" s="1" t="s">
        <v>127</v>
      </c>
      <c r="E15" s="1" t="s">
        <v>46</v>
      </c>
      <c r="F15" s="1" t="s">
        <v>145</v>
      </c>
      <c r="G15" s="1" t="s">
        <v>105</v>
      </c>
      <c r="H15" s="1" t="s">
        <v>106</v>
      </c>
      <c r="I15" s="1" t="s">
        <v>159</v>
      </c>
      <c r="J15" s="1" t="s">
        <v>108</v>
      </c>
      <c r="K15" s="1" t="s">
        <v>159</v>
      </c>
      <c r="L15" s="1" t="s">
        <v>159</v>
      </c>
      <c r="M15" s="1" t="s">
        <v>109</v>
      </c>
      <c r="N15" s="1" t="s">
        <v>109</v>
      </c>
      <c r="O15" s="1" t="s">
        <v>110</v>
      </c>
      <c r="P15" s="1" t="s">
        <v>111</v>
      </c>
      <c r="Q15" s="1" t="s">
        <v>160</v>
      </c>
      <c r="R15" s="1" t="s">
        <v>113</v>
      </c>
      <c r="S15" s="1" t="s">
        <v>114</v>
      </c>
      <c r="T15" s="1" t="s">
        <v>115</v>
      </c>
    </row>
    <row r="16" s="1" customFormat="1" spans="1:20">
      <c r="A16" s="3">
        <v>16864393950</v>
      </c>
      <c r="B16" s="1" t="s">
        <v>145</v>
      </c>
      <c r="C16" s="1" t="s">
        <v>161</v>
      </c>
      <c r="D16" s="1" t="s">
        <v>151</v>
      </c>
      <c r="E16" s="1" t="s">
        <v>43</v>
      </c>
      <c r="F16" s="1" t="s">
        <v>102</v>
      </c>
      <c r="G16" s="1" t="s">
        <v>105</v>
      </c>
      <c r="H16" s="1" t="s">
        <v>106</v>
      </c>
      <c r="I16" s="1" t="s">
        <v>152</v>
      </c>
      <c r="J16" s="1" t="s">
        <v>108</v>
      </c>
      <c r="K16" s="1" t="s">
        <v>152</v>
      </c>
      <c r="L16" s="1" t="s">
        <v>152</v>
      </c>
      <c r="M16" s="1" t="s">
        <v>109</v>
      </c>
      <c r="N16" s="1" t="s">
        <v>109</v>
      </c>
      <c r="O16" s="1" t="s">
        <v>110</v>
      </c>
      <c r="P16" s="1" t="s">
        <v>111</v>
      </c>
      <c r="Q16" s="1" t="s">
        <v>162</v>
      </c>
      <c r="R16" s="1" t="s">
        <v>113</v>
      </c>
      <c r="S16" s="1" t="s">
        <v>114</v>
      </c>
      <c r="T16" s="1" t="s">
        <v>115</v>
      </c>
    </row>
    <row r="17" s="1" customFormat="1" spans="1:20">
      <c r="A17" s="3">
        <v>16864080916</v>
      </c>
      <c r="B17" s="1" t="s">
        <v>145</v>
      </c>
      <c r="C17" s="1" t="s">
        <v>163</v>
      </c>
      <c r="D17" s="1" t="s">
        <v>164</v>
      </c>
      <c r="E17" s="1" t="s">
        <v>39</v>
      </c>
      <c r="F17" s="1" t="s">
        <v>145</v>
      </c>
      <c r="G17" s="1" t="s">
        <v>105</v>
      </c>
      <c r="H17" s="1" t="s">
        <v>106</v>
      </c>
      <c r="I17" s="1" t="s">
        <v>165</v>
      </c>
      <c r="J17" s="1" t="s">
        <v>108</v>
      </c>
      <c r="K17" s="1" t="s">
        <v>165</v>
      </c>
      <c r="L17" s="1" t="s">
        <v>165</v>
      </c>
      <c r="M17" s="1" t="s">
        <v>109</v>
      </c>
      <c r="N17" s="1" t="s">
        <v>109</v>
      </c>
      <c r="O17" s="1" t="s">
        <v>110</v>
      </c>
      <c r="P17" s="1" t="s">
        <v>111</v>
      </c>
      <c r="Q17" s="1" t="s">
        <v>166</v>
      </c>
      <c r="R17" s="1" t="s">
        <v>113</v>
      </c>
      <c r="S17" s="1" t="s">
        <v>114</v>
      </c>
      <c r="T17" s="1" t="s">
        <v>167</v>
      </c>
    </row>
    <row r="18" s="1" customFormat="1" spans="1:20">
      <c r="A18" s="3">
        <v>16859648133</v>
      </c>
      <c r="B18" s="1" t="s">
        <v>145</v>
      </c>
      <c r="C18" s="1" t="s">
        <v>168</v>
      </c>
      <c r="D18" s="1" t="s">
        <v>169</v>
      </c>
      <c r="E18" s="1" t="s">
        <v>36</v>
      </c>
      <c r="F18" s="1" t="s">
        <v>145</v>
      </c>
      <c r="G18" s="1" t="s">
        <v>105</v>
      </c>
      <c r="H18" s="1" t="s">
        <v>106</v>
      </c>
      <c r="I18" s="1" t="s">
        <v>170</v>
      </c>
      <c r="J18" s="1" t="s">
        <v>108</v>
      </c>
      <c r="K18" s="1" t="s">
        <v>170</v>
      </c>
      <c r="L18" s="1" t="s">
        <v>170</v>
      </c>
      <c r="M18" s="1" t="s">
        <v>109</v>
      </c>
      <c r="N18" s="1" t="s">
        <v>109</v>
      </c>
      <c r="O18" s="1" t="s">
        <v>110</v>
      </c>
      <c r="P18" s="1" t="s">
        <v>111</v>
      </c>
      <c r="Q18" s="1" t="s">
        <v>171</v>
      </c>
      <c r="R18" s="1" t="s">
        <v>113</v>
      </c>
      <c r="S18" s="1" t="s">
        <v>114</v>
      </c>
      <c r="T18" s="1" t="s">
        <v>115</v>
      </c>
    </row>
    <row r="19" s="1" customFormat="1" spans="1:20">
      <c r="A19" s="3">
        <v>16848612448</v>
      </c>
      <c r="B19" s="1" t="s">
        <v>172</v>
      </c>
      <c r="C19" s="1" t="s">
        <v>173</v>
      </c>
      <c r="D19" s="1" t="s">
        <v>174</v>
      </c>
      <c r="E19" s="1" t="s">
        <v>30</v>
      </c>
      <c r="F19" s="1" t="s">
        <v>102</v>
      </c>
      <c r="G19" s="1" t="s">
        <v>105</v>
      </c>
      <c r="H19" s="1" t="s">
        <v>106</v>
      </c>
      <c r="I19" s="1" t="s">
        <v>175</v>
      </c>
      <c r="J19" s="1" t="s">
        <v>108</v>
      </c>
      <c r="K19" s="1" t="s">
        <v>175</v>
      </c>
      <c r="L19" s="1" t="s">
        <v>175</v>
      </c>
      <c r="M19" s="1" t="s">
        <v>109</v>
      </c>
      <c r="N19" s="1" t="s">
        <v>109</v>
      </c>
      <c r="O19" s="1" t="s">
        <v>110</v>
      </c>
      <c r="P19" s="1" t="s">
        <v>111</v>
      </c>
      <c r="Q19" s="1" t="s">
        <v>176</v>
      </c>
      <c r="R19" s="1" t="s">
        <v>113</v>
      </c>
      <c r="S19" s="1" t="s">
        <v>114</v>
      </c>
      <c r="T19" s="1" t="s">
        <v>115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2021-11-30T01:59:24Z</dcterms:created>
  <dcterms:modified xsi:type="dcterms:W3CDTF">2021-11-30T02:06:14Z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B179817ECEE04A7FB9CD0169EC3B3BF1</vt:lpwstr>
  </property>
  <property fmtid="{D5CDD505-2E9C-101B-9397-08002B2CF9AE}" pid="3" name="KSOProductBuildVer">
    <vt:lpwstr>2052-11.1.0.11115</vt:lpwstr>
  </property>
</Properties>
</file>