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<sst xmlns="http://schemas.openxmlformats.org/spreadsheetml/2006/main" count="441" uniqueCount="169">
  <si>
    <t>去哪儿网酒店预付对账单</t>
  </si>
  <si>
    <t>供应商名称：</t>
  </si>
  <si>
    <t>遇见时光</t>
  </si>
  <si>
    <t>结算周期：</t>
  </si>
  <si>
    <t>2021-11-29至2021-11-30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</si>
  <si>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</si>
  <si>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</si>
  <si>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</si>
  <si>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</si>
  <si>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</si>
  <si>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</si>
  <si>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</si>
  <si>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</si>
  <si>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</si>
  <si>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</si>
  <si>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</si>
  <si>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</si>
  <si>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</si>
  <si>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</si>
  <si>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</si>
  <si>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¥3,444.00</t>
  </si>
  <si>
    <t>¥452.00</t>
  </si>
  <si>
    <t>¥2,992.00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</si>
  <si>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</si>
  <si>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</si>
  <si>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</si>
  <si>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</si>
  <si>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</si>
  <si>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</si>
  <si>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</si>
  <si>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</si>
  <si>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</si>
  <si>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</si>
  <si>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</si>
  <si>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</si>
  <si>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</si>
  <si>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</si>
  <si>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</si>
  <si>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</si>
  <si>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</si>
  <si>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</si>
  <si>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</si>
  <si>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</si>
  <si>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</si>
  <si>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</si>
  <si>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</si>
  <si>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</si>
  <si>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</si>
  <si>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</si>
  <si>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</si>
  <si>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</si>
  <si>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</si>
  <si>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</si>
  <si>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</si>
  <si>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</si>
  <si>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</si>
  <si>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</si>
  <si>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</si>
  <si>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</si>
  <si>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</si>
  <si>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</si>
  <si>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</si>
  <si>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</si>
  <si>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</si>
  <si>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</si>
  <si>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</si>
  <si>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</si>
  <si>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</si>
  <si>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</si>
  <si>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102831552797</t>
  </si>
  <si>
    <t>酒店预付</t>
  </si>
  <si>
    <t>否</t>
  </si>
  <si>
    <t>普通</t>
  </si>
  <si>
    <t>343003082</t>
  </si>
  <si>
    <t>尚客优精选酒店(达州火车站店)</t>
  </si>
  <si>
    <t>1616855</t>
  </si>
  <si>
    <t>冉江波|郑军波</t>
  </si>
  <si>
    <t>2021-11-29</t>
  </si>
  <si>
    <t>2021-11-30</t>
  </si>
  <si>
    <t>¥264.00</t>
  </si>
  <si>
    <t>¥36.00</t>
  </si>
  <si>
    <t>¥228.00</t>
  </si>
  <si>
    <t>双床房</t>
  </si>
  <si>
    <t>WEBSITE</t>
  </si>
  <si>
    <t>102831228516</t>
  </si>
  <si>
    <t>271515557</t>
  </si>
  <si>
    <t>佛山德徕酒店</t>
  </si>
  <si>
    <t>杨勇</t>
  </si>
  <si>
    <t>¥587.00</t>
  </si>
  <si>
    <t>¥77.00</t>
  </si>
  <si>
    <t>¥510.00</t>
  </si>
  <si>
    <t>湖景豪华双床房</t>
  </si>
  <si>
    <t>102831911871</t>
  </si>
  <si>
    <t>295812577</t>
  </si>
  <si>
    <t>青皮树酒店(合肥高铁南站宿松路店)</t>
  </si>
  <si>
    <t>许周银</t>
  </si>
  <si>
    <t>¥178.00</t>
  </si>
  <si>
    <t>¥24.00</t>
  </si>
  <si>
    <t>¥154.00</t>
  </si>
  <si>
    <t>商务大床房</t>
  </si>
  <si>
    <t>102824426123</t>
  </si>
  <si>
    <t>275070183</t>
  </si>
  <si>
    <t>福州闽江世纪金源会展中心大饭店</t>
  </si>
  <si>
    <t>肖石子</t>
  </si>
  <si>
    <t>2021-11-22</t>
  </si>
  <si>
    <t>2021-11-27</t>
  </si>
  <si>
    <t>¥1,449.00</t>
  </si>
  <si>
    <t>¥189.00</t>
  </si>
  <si>
    <t>¥1,260.00</t>
  </si>
  <si>
    <t>高级大床房</t>
  </si>
  <si>
    <t>102829863586</t>
  </si>
  <si>
    <t>孙冠南</t>
  </si>
  <si>
    <t>2021-11-28</t>
  </si>
  <si>
    <t>¥966.00</t>
  </si>
  <si>
    <t>¥126.00</t>
  </si>
  <si>
    <t>¥840.00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</si>
  <si>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</si>
  <si>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</si>
  <si>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</si>
  <si>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</si>
  <si>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</si>
  <si>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</si>
  <si>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</si>
  <si>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</si>
  <si>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</si>
  <si>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</si>
  <si>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</si>
  <si>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A211201112949481</t>
  </si>
  <si>
    <r>
      <t>总计：</t>
    </r>
    <r>
      <rPr>
        <sz val="10"/>
        <rFont val="Arial"/>
        <charset val="134"/>
      </rPr>
      <t>2992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</si>
  <si>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</si>
  <si>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</si>
  <si>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</si>
  <si>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</si>
  <si>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</si>
  <si>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</si>
  <si>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</si>
  <si>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</si>
  <si>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</si>
  <si>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</si>
  <si>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</si>
  <si>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</si>
  <si>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</si>
  <si>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</si>
  <si>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</si>
  <si>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</si>
  <si>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2318557</t>
  </si>
  <si>
    <t>冉江波,郑军波</t>
  </si>
  <si>
    <t>--</t>
  </si>
  <si>
    <t>228.00</t>
  </si>
  <si>
    <t>RMB</t>
  </si>
  <si>
    <t>0</t>
  </si>
  <si>
    <t>0.00</t>
  </si>
  <si>
    <t>龙卷风国内直连</t>
  </si>
  <si>
    <t>2021-11-29 17:32:27</t>
  </si>
  <si>
    <t>汇智国际旅游发展有限公司</t>
  </si>
  <si>
    <t>直连</t>
  </si>
  <si>
    <t>2318238</t>
  </si>
  <si>
    <t>510.00</t>
  </si>
  <si>
    <t>2021-11-29 13:51:27</t>
  </si>
  <si>
    <t>2315828</t>
  </si>
  <si>
    <t>840.00</t>
  </si>
  <si>
    <t>2021-11-27 18:20:55</t>
  </si>
  <si>
    <t>2307856</t>
  </si>
  <si>
    <t>1260.00</t>
  </si>
  <si>
    <t>2021-11-22 18:43:07</t>
  </si>
  <si>
    <t>2317908</t>
  </si>
  <si>
    <t>青皮树酒店（合肥高铁南站宿松路店）</t>
  </si>
  <si>
    <t>154.00</t>
  </si>
  <si>
    <t>2021-11-29 09:14:42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</si>
</sst>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18" borderId="16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2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12" t="s">
        <v>79</v>
      </c>
      <c r="S2" s="13" t="s">
        <v>19</v>
      </c>
      <c r="T2" s="8"/>
      <c r="U2" s="12" t="s">
        <v>19</v>
      </c>
      <c r="V2" s="12" t="s">
        <v>79</v>
      </c>
      <c r="W2" s="13" t="s">
        <v>80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7" t="s">
        <v>84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77</v>
      </c>
      <c r="O3" s="8" t="s">
        <v>77</v>
      </c>
      <c r="P3" s="8" t="s">
        <v>78</v>
      </c>
      <c r="Q3" s="8"/>
      <c r="R3" s="12" t="s">
        <v>88</v>
      </c>
      <c r="S3" s="13" t="s">
        <v>19</v>
      </c>
      <c r="T3" s="8"/>
      <c r="U3" s="12" t="s">
        <v>19</v>
      </c>
      <c r="V3" s="12" t="s">
        <v>88</v>
      </c>
      <c r="W3" s="13" t="s">
        <v>89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7" t="s">
        <v>92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1</v>
      </c>
      <c r="N4" s="8" t="s">
        <v>77</v>
      </c>
      <c r="O4" s="8" t="s">
        <v>77</v>
      </c>
      <c r="P4" s="8" t="s">
        <v>78</v>
      </c>
      <c r="Q4" s="8"/>
      <c r="R4" s="12" t="s">
        <v>96</v>
      </c>
      <c r="S4" s="13" t="s">
        <v>19</v>
      </c>
      <c r="T4" s="8"/>
      <c r="U4" s="12" t="s">
        <v>19</v>
      </c>
      <c r="V4" s="12" t="s">
        <v>96</v>
      </c>
      <c r="W4" s="13" t="s">
        <v>97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7" t="s">
        <v>100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101</v>
      </c>
      <c r="H5" s="8" t="s">
        <v>102</v>
      </c>
      <c r="I5" s="8" t="s">
        <v>75</v>
      </c>
      <c r="J5" s="8" t="s">
        <v>2</v>
      </c>
      <c r="K5" s="8" t="s">
        <v>103</v>
      </c>
      <c r="L5" s="8">
        <v>1</v>
      </c>
      <c r="M5" s="8">
        <v>3</v>
      </c>
      <c r="N5" s="8" t="s">
        <v>104</v>
      </c>
      <c r="O5" s="8" t="s">
        <v>105</v>
      </c>
      <c r="P5" s="8" t="s">
        <v>78</v>
      </c>
      <c r="Q5" s="8"/>
      <c r="R5" s="12" t="s">
        <v>106</v>
      </c>
      <c r="S5" s="13" t="s">
        <v>19</v>
      </c>
      <c r="T5" s="8"/>
      <c r="U5" s="12" t="s">
        <v>19</v>
      </c>
      <c r="V5" s="12" t="s">
        <v>106</v>
      </c>
      <c r="W5" s="13" t="s">
        <v>107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7" t="s">
        <v>110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101</v>
      </c>
      <c r="H6" s="8" t="s">
        <v>102</v>
      </c>
      <c r="I6" s="8" t="s">
        <v>75</v>
      </c>
      <c r="J6" s="8" t="s">
        <v>2</v>
      </c>
      <c r="K6" s="8" t="s">
        <v>111</v>
      </c>
      <c r="L6" s="8">
        <v>1</v>
      </c>
      <c r="M6" s="8">
        <v>2</v>
      </c>
      <c r="N6" s="8" t="s">
        <v>105</v>
      </c>
      <c r="O6" s="8" t="s">
        <v>112</v>
      </c>
      <c r="P6" s="8" t="s">
        <v>78</v>
      </c>
      <c r="Q6" s="8"/>
      <c r="R6" s="12" t="s">
        <v>113</v>
      </c>
      <c r="S6" s="13" t="s">
        <v>19</v>
      </c>
      <c r="T6" s="8"/>
      <c r="U6" s="12" t="s">
        <v>19</v>
      </c>
      <c r="V6" s="12" t="s">
        <v>113</v>
      </c>
      <c r="W6" s="13" t="s">
        <v>114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115</v>
      </c>
      <c r="AD6" t="s">
        <v>6</v>
      </c>
      <c r="AE6" t="s">
        <v>109</v>
      </c>
      <c r="AF6" t="s">
        <v>83</v>
      </c>
      <c r="AG6" t="s">
        <v>71</v>
      </c>
      <c r="AH6" t="s">
        <v>19</v>
      </c>
    </row>
    <row r="7" customHeight="1" spans="1:32">
      <c r="A7" s="11" t="s">
        <v>116</v>
      </c>
      <c r="B7" s="11"/>
      <c r="C7" s="11" t="s">
        <v>117</v>
      </c>
      <c r="D7" s="11"/>
      <c r="E7" s="11"/>
      <c r="F7" s="11"/>
      <c r="G7" s="11" t="s">
        <v>117</v>
      </c>
      <c r="H7" s="11" t="s">
        <v>117</v>
      </c>
      <c r="I7" s="11" t="s">
        <v>117</v>
      </c>
      <c r="J7" s="11" t="s">
        <v>117</v>
      </c>
      <c r="K7" s="11" t="s">
        <v>117</v>
      </c>
      <c r="L7" s="11" t="s">
        <v>117</v>
      </c>
      <c r="M7" s="11" t="s">
        <v>117</v>
      </c>
      <c r="N7" s="11" t="s">
        <v>117</v>
      </c>
      <c r="O7" s="11" t="s">
        <v>117</v>
      </c>
      <c r="P7" s="11" t="s">
        <v>117</v>
      </c>
      <c r="Q7" s="11"/>
      <c r="R7" s="14" t="s">
        <v>20</v>
      </c>
      <c r="S7" s="14" t="s">
        <v>19</v>
      </c>
      <c r="T7" s="11" t="s">
        <v>117</v>
      </c>
      <c r="U7" s="14"/>
      <c r="V7" s="14" t="s">
        <v>20</v>
      </c>
      <c r="W7" s="14" t="s">
        <v>21</v>
      </c>
      <c r="X7" s="14"/>
      <c r="Y7" s="14"/>
      <c r="Z7" s="14"/>
      <c r="AA7" s="11"/>
      <c r="AB7" s="14"/>
      <c r="AC7" s="11"/>
      <c r="AD7" s="11" t="s">
        <v>117</v>
      </c>
      <c r="AE7" s="11"/>
      <c r="AF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10" t="s">
        <v>122</v>
      </c>
      <c r="M1" s="4" t="s">
        <v>123</v>
      </c>
      <c r="N1" s="4" t="s">
        <v>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126</v>
      </c>
    </row>
    <row r="2" ht="14.25" customHeight="1" spans="1:9">
      <c r="A2" s="7" t="s">
        <v>69</v>
      </c>
      <c r="B2" s="8" t="s">
        <v>77</v>
      </c>
      <c r="C2" s="8" t="s">
        <v>78</v>
      </c>
      <c r="D2" s="3">
        <v>228</v>
      </c>
      <c r="E2" t="str">
        <f>VLOOKUP(A2,HOP!A:L,12,0)</f>
        <v>228.00</v>
      </c>
      <c r="F2" t="str">
        <f>VLOOKUP(A2,HOP!A:C,3,0)</f>
        <v>2318557</v>
      </c>
      <c r="G2">
        <f>D2-E2</f>
        <v>0</v>
      </c>
      <c r="H2" t="str">
        <f>$H$1&amp;F2</f>
        <v>，2318557</v>
      </c>
      <c r="I2" t="str">
        <f>VLOOKUP(A2,HOP!A:T,20,0)</f>
        <v>直连</v>
      </c>
    </row>
    <row r="3" ht="14.25" customHeight="1" spans="1:9">
      <c r="A3" s="7" t="s">
        <v>84</v>
      </c>
      <c r="B3" s="8" t="s">
        <v>77</v>
      </c>
      <c r="C3" s="8" t="s">
        <v>78</v>
      </c>
      <c r="D3" s="3">
        <v>510</v>
      </c>
      <c r="E3" t="str">
        <f>VLOOKUP(A3,HOP!A:L,12,0)</f>
        <v>510.00</v>
      </c>
      <c r="F3" t="str">
        <f>VLOOKUP(A3,HOP!A:C,3,0)</f>
        <v>2318238</v>
      </c>
      <c r="G3">
        <f>D3-E3</f>
        <v>0</v>
      </c>
      <c r="H3" t="str">
        <f>$H$1&amp;F3</f>
        <v>，2318238</v>
      </c>
      <c r="I3" t="str">
        <f>VLOOKUP(A3,HOP!A:T,20,0)</f>
        <v>直连</v>
      </c>
    </row>
    <row r="4" ht="14.25" customHeight="1" spans="1:9">
      <c r="A4" s="7" t="s">
        <v>92</v>
      </c>
      <c r="B4" s="8" t="s">
        <v>77</v>
      </c>
      <c r="C4" s="8" t="s">
        <v>78</v>
      </c>
      <c r="D4" s="3">
        <v>154</v>
      </c>
      <c r="E4" t="str">
        <f>VLOOKUP(A4,HOP!A:L,12,0)</f>
        <v>154.00</v>
      </c>
      <c r="F4" t="str">
        <f>VLOOKUP(A4,HOP!A:C,3,0)</f>
        <v>2317908</v>
      </c>
      <c r="G4">
        <f>D4-E4</f>
        <v>0</v>
      </c>
      <c r="H4" t="str">
        <f>$H$1&amp;F4</f>
        <v>，2317908</v>
      </c>
      <c r="I4" t="str">
        <f>VLOOKUP(A4,HOP!A:T,20,0)</f>
        <v>直连</v>
      </c>
    </row>
    <row r="5" ht="14.25" customHeight="1" spans="1:9">
      <c r="A5" s="7" t="s">
        <v>100</v>
      </c>
      <c r="B5" s="8" t="s">
        <v>105</v>
      </c>
      <c r="C5" s="8" t="s">
        <v>78</v>
      </c>
      <c r="D5" s="3">
        <v>1260</v>
      </c>
      <c r="E5" t="str">
        <f>VLOOKUP(A5,HOP!A:L,12,0)</f>
        <v>1260.00</v>
      </c>
      <c r="F5" t="str">
        <f>VLOOKUP(A5,HOP!A:C,3,0)</f>
        <v>2307856</v>
      </c>
      <c r="G5">
        <f>D5-E5</f>
        <v>0</v>
      </c>
      <c r="H5" t="str">
        <f>$H$1&amp;F5</f>
        <v>，2307856</v>
      </c>
      <c r="I5" t="str">
        <f>VLOOKUP(A5,HOP!A:T,20,0)</f>
        <v>直连</v>
      </c>
    </row>
    <row r="6" ht="14.25" customHeight="1" spans="1:9">
      <c r="A6" s="7" t="s">
        <v>110</v>
      </c>
      <c r="B6" s="8" t="s">
        <v>112</v>
      </c>
      <c r="C6" s="8" t="s">
        <v>78</v>
      </c>
      <c r="D6" s="3">
        <v>840</v>
      </c>
      <c r="E6" t="str">
        <f>VLOOKUP(A6,HOP!A:L,12,0)</f>
        <v>840.00</v>
      </c>
      <c r="F6" t="str">
        <f>VLOOKUP(A6,HOP!A:C,3,0)</f>
        <v>2315828</v>
      </c>
      <c r="G6">
        <f>D6-E6</f>
        <v>0</v>
      </c>
      <c r="H6" t="str">
        <f>$H$1&amp;F6</f>
        <v>，2315828</v>
      </c>
      <c r="I6" t="str">
        <f>VLOOKUP(A6,HOP!A:T,20,0)</f>
        <v>直连</v>
      </c>
    </row>
    <row r="8" spans="4:4">
      <c r="D8" s="3">
        <f>SUM(D2:D7)</f>
        <v>2992</v>
      </c>
    </row>
    <row r="9" ht="14.25" spans="4:4">
      <c r="D9" s="9" t="s">
        <v>22</v>
      </c>
    </row>
    <row r="12" spans="1:1">
      <c r="A12" t="s">
        <v>127</v>
      </c>
    </row>
    <row r="13" spans="1:1">
      <c r="A13" s="6" t="s">
        <v>128</v>
      </c>
    </row>
  </sheetData>
  <autoFilter ref="A1:I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129</v>
      </c>
      <c r="B1" s="2" t="s">
        <v>130</v>
      </c>
      <c r="C1" s="2" t="s">
        <v>131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1" t="s">
        <v>69</v>
      </c>
      <c r="B2" s="1" t="s">
        <v>77</v>
      </c>
      <c r="C2" s="1" t="s">
        <v>145</v>
      </c>
      <c r="D2" s="1" t="s">
        <v>74</v>
      </c>
      <c r="E2" s="1" t="s">
        <v>146</v>
      </c>
      <c r="F2" s="1" t="s">
        <v>77</v>
      </c>
      <c r="G2" s="1" t="s">
        <v>78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71</v>
      </c>
      <c r="S2" s="1" t="s">
        <v>154</v>
      </c>
      <c r="T2" s="1" t="s">
        <v>155</v>
      </c>
    </row>
    <row r="3" s="1" customFormat="1" spans="1:20">
      <c r="A3" s="1" t="s">
        <v>84</v>
      </c>
      <c r="B3" s="1" t="s">
        <v>77</v>
      </c>
      <c r="C3" s="1" t="s">
        <v>156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147</v>
      </c>
      <c r="I3" s="1" t="s">
        <v>157</v>
      </c>
      <c r="J3" s="1" t="s">
        <v>149</v>
      </c>
      <c r="K3" s="1" t="s">
        <v>157</v>
      </c>
      <c r="L3" s="1" t="s">
        <v>157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158</v>
      </c>
      <c r="R3" s="1" t="s">
        <v>71</v>
      </c>
      <c r="S3" s="1" t="s">
        <v>154</v>
      </c>
      <c r="T3" s="1" t="s">
        <v>155</v>
      </c>
    </row>
    <row r="4" s="1" customFormat="1" spans="1:20">
      <c r="A4" s="1" t="s">
        <v>110</v>
      </c>
      <c r="B4" s="1" t="s">
        <v>105</v>
      </c>
      <c r="C4" s="1" t="s">
        <v>159</v>
      </c>
      <c r="D4" s="1" t="s">
        <v>102</v>
      </c>
      <c r="E4" s="1" t="s">
        <v>111</v>
      </c>
      <c r="F4" s="1" t="s">
        <v>112</v>
      </c>
      <c r="G4" s="1" t="s">
        <v>78</v>
      </c>
      <c r="H4" s="1" t="s">
        <v>147</v>
      </c>
      <c r="I4" s="1" t="s">
        <v>160</v>
      </c>
      <c r="J4" s="1" t="s">
        <v>149</v>
      </c>
      <c r="K4" s="1" t="s">
        <v>160</v>
      </c>
      <c r="L4" s="1" t="s">
        <v>160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161</v>
      </c>
      <c r="R4" s="1" t="s">
        <v>71</v>
      </c>
      <c r="S4" s="1" t="s">
        <v>154</v>
      </c>
      <c r="T4" s="1" t="s">
        <v>155</v>
      </c>
    </row>
    <row r="5" s="1" customFormat="1" spans="1:20">
      <c r="A5" s="1" t="s">
        <v>100</v>
      </c>
      <c r="B5" s="1" t="s">
        <v>104</v>
      </c>
      <c r="C5" s="1" t="s">
        <v>162</v>
      </c>
      <c r="D5" s="1" t="s">
        <v>102</v>
      </c>
      <c r="E5" s="1" t="s">
        <v>103</v>
      </c>
      <c r="F5" s="1" t="s">
        <v>105</v>
      </c>
      <c r="G5" s="1" t="s">
        <v>78</v>
      </c>
      <c r="H5" s="1" t="s">
        <v>147</v>
      </c>
      <c r="I5" s="1" t="s">
        <v>163</v>
      </c>
      <c r="J5" s="1" t="s">
        <v>149</v>
      </c>
      <c r="K5" s="1" t="s">
        <v>163</v>
      </c>
      <c r="L5" s="1" t="s">
        <v>163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164</v>
      </c>
      <c r="R5" s="1" t="s">
        <v>71</v>
      </c>
      <c r="S5" s="1" t="s">
        <v>154</v>
      </c>
      <c r="T5" s="1" t="s">
        <v>155</v>
      </c>
    </row>
    <row r="6" s="1" customFormat="1" spans="1:20">
      <c r="A6" s="1" t="s">
        <v>92</v>
      </c>
      <c r="B6" s="1" t="s">
        <v>77</v>
      </c>
      <c r="C6" s="1" t="s">
        <v>165</v>
      </c>
      <c r="D6" s="1" t="s">
        <v>166</v>
      </c>
      <c r="E6" s="1" t="s">
        <v>95</v>
      </c>
      <c r="F6" s="1" t="s">
        <v>77</v>
      </c>
      <c r="G6" s="1" t="s">
        <v>78</v>
      </c>
      <c r="H6" s="1" t="s">
        <v>147</v>
      </c>
      <c r="I6" s="1" t="s">
        <v>167</v>
      </c>
      <c r="J6" s="1" t="s">
        <v>149</v>
      </c>
      <c r="K6" s="1" t="s">
        <v>167</v>
      </c>
      <c r="L6" s="1" t="s">
        <v>167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168</v>
      </c>
      <c r="R6" s="1" t="s">
        <v>71</v>
      </c>
      <c r="S6" s="1" t="s">
        <v>154</v>
      </c>
      <c r="T6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2021-12-01T03:29:48Z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59D196E0DCF64AE89008D9DE104A3C36</vt:lpwstr>
  </property>
</Properties>
</file>