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对账!$1:$17</definedName>
  </definedNames>
  <calcPr calcId="144525"/>
</workbook>
</file>

<file path=xl/sharedStrings.xml><?xml version="1.0" encoding="utf-8"?>
<sst xmlns="http://schemas.openxmlformats.org/spreadsheetml/2006/main" count="437" uniqueCount="160">
  <si>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</si>
  <si>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</si>
  <si>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</si>
  <si>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</si>
  <si>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</si>
  <si>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</si>
  <si>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</si>
  <si>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</si>
  <si>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</si>
  <si>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</si>
  <si>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</si>
  <si>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</si>
  <si>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</si>
  <si>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</si>
  <si>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</si>
  <si>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</si>
  <si>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</si>
  <si>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</si>
  <si>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</si>
  <si>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</si>
  <si>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</si>
  <si>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</si>
  <si>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</si>
  <si>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</si>
  <si>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</si>
  <si>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</si>
  <si>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</si>
  <si>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[长春]精途酒店(长春火车站南广场店)(71582057)</t>
  </si>
  <si>
    <t>特惠大床房&lt;双人入住&gt;&lt;内宾&gt;&lt;预付&gt;&lt;无早&gt;</t>
  </si>
  <si>
    <t>CNY</t>
  </si>
  <si>
    <t>赵振佳</t>
  </si>
  <si>
    <t>CA11323211202CNY</t>
  </si>
  <si>
    <t>未提现</t>
  </si>
  <si>
    <t>携程开票</t>
  </si>
  <si>
    <t>[景德镇]格林豪泰快捷酒店(景德镇曙光路古玩市场店)(75057027)</t>
  </si>
  <si>
    <t>双床房&lt;双人入住&gt;&lt;内宾&gt;&lt;预付&gt;&lt;无早&gt;</t>
  </si>
  <si>
    <t>张艳波</t>
  </si>
  <si>
    <t>[梅州]梅州英思廷酒店(80612726)</t>
  </si>
  <si>
    <t>廷逸大床房&lt;内宾&gt;&lt;双早&gt;</t>
  </si>
  <si>
    <t>李辰</t>
  </si>
  <si>
    <t>acknowledge</t>
  </si>
  <si>
    <t>[北京]锦江之星(北京万丰路店)(64183317)</t>
  </si>
  <si>
    <t>标准房C&lt;双人入住&gt;&lt;内宾&gt;&lt;预付&gt;&lt;无早&gt;</t>
  </si>
  <si>
    <t>杨晨</t>
  </si>
  <si>
    <t>[宁波]丽呈睿轩宁波天一广场火车站酒店(78981496)</t>
  </si>
  <si>
    <t>陈雨萌</t>
  </si>
  <si>
    <t>[安新]锦江之星品尚酒店(雄安新区白洋淀店)(75071366)</t>
  </si>
  <si>
    <t>商务标准房C&lt;双人入住&gt;&lt;内宾&gt;&lt;预付&gt;&lt;无早&gt;</t>
  </si>
  <si>
    <t>肖万锦</t>
  </si>
  <si>
    <t>[长沙]丽呈睿轩长沙南门口步行街酒店(78926946)</t>
  </si>
  <si>
    <t>逸·怀梦双床房&lt;双人入住&gt;&lt;内宾&gt;&lt;预付&gt;&lt;无早&gt;</t>
  </si>
  <si>
    <t>李艳</t>
  </si>
  <si>
    <t>[仙桃]宜尚酒店(仙桃元泰未来城店)(72812585)</t>
  </si>
  <si>
    <t>宜品大床房&lt;双人入住&gt;&lt;内宾&gt;&lt;预付&gt;&lt;无早&gt;</t>
  </si>
  <si>
    <t>谢念</t>
  </si>
  <si>
    <t>取消</t>
  </si>
  <si>
    <t>[中山]尚客优品酒店(中山西区彩虹大道店)(73280773)</t>
  </si>
  <si>
    <t>豪华商务套房&lt;双人入住&gt;&lt;内宾&gt;&lt;预付&gt;&lt;无早&gt;</t>
  </si>
  <si>
    <t>周涛</t>
  </si>
  <si>
    <t>[珠海]派·酒店(珠海城职院航空城海景店)(65990190)</t>
  </si>
  <si>
    <t>商务大床房&lt;双人入住&gt;&lt;内宾&gt;&lt;预付&gt;&lt;无早&gt;</t>
  </si>
  <si>
    <t>焦念程</t>
  </si>
  <si>
    <t>[广州]广州融创施柏阁酒店(64223690)</t>
  </si>
  <si>
    <t>豪华大床房&lt;双人入住&gt;&lt;内宾&gt;&lt;预付&gt;&lt;双早&gt;</t>
  </si>
  <si>
    <t>张驰</t>
  </si>
  <si>
    <t>竹·雅致大床房&lt;双人入住&gt;&lt;内宾&gt;&lt;预付&gt;&lt;无早&gt;</t>
  </si>
  <si>
    <t>戴幸幸</t>
  </si>
  <si>
    <t>[上海]锦江之星(上海张江金融信息园店)(60987272)</t>
  </si>
  <si>
    <t>商务房C&lt;双人入住&gt;&lt;内宾&gt;&lt;预付&gt;&lt;无早&gt;</t>
  </si>
  <si>
    <t>倪童希</t>
  </si>
  <si>
    <t>[钦州]城市便捷酒店(钦州汽车南站店)(72816319)</t>
  </si>
  <si>
    <t>陆千水</t>
  </si>
  <si>
    <t>，</t>
  </si>
  <si>
    <t>A211202102921481</t>
  </si>
  <si>
    <t>A211202103001481</t>
  </si>
  <si>
    <t>CNY / HKD 当前参考汇率: 1.223589426</t>
  </si>
  <si>
    <t>总计： 3346.1 CNY/
4094.25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</si>
  <si>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</si>
  <si>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</si>
  <si>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</si>
  <si>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</si>
  <si>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</si>
  <si>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</si>
  <si>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</si>
  <si>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</si>
  <si>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</si>
  <si>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</si>
  <si>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</si>
  <si>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</si>
  <si>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</si>
  <si>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</si>
  <si>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</si>
  <si>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</si>
  <si>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</si>
  <si>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2021-11-27</t>
  </si>
  <si>
    <t>2315805</t>
  </si>
  <si>
    <t>锦江之星(北京万丰路店)</t>
  </si>
  <si>
    <t>2021-11-28</t>
  </si>
  <si>
    <t>2021-11-29</t>
  </si>
  <si>
    <t>退房日月结</t>
  </si>
  <si>
    <t>215.42</t>
  </si>
  <si>
    <t>RMB</t>
  </si>
  <si>
    <t>0</t>
  </si>
  <si>
    <t>0.00</t>
  </si>
  <si>
    <t>携程汇智国内直连</t>
  </si>
  <si>
    <t>2021-11-27 17:55:20</t>
  </si>
  <si>
    <t>否</t>
  </si>
  <si>
    <t>汇智国际旅游发展有限公司</t>
  </si>
  <si>
    <t>直连</t>
  </si>
  <si>
    <t>2316806</t>
  </si>
  <si>
    <t>派·酒店(珠海城职院航空城海景店)</t>
  </si>
  <si>
    <t>162.27</t>
  </si>
  <si>
    <t>2021-11-28 11:51:56</t>
  </si>
  <si>
    <t>2316804</t>
  </si>
  <si>
    <t>尚客优品酒店（中山西区彩虹大道店）</t>
  </si>
  <si>
    <t>208.18</t>
  </si>
  <si>
    <t>2021-11-28 11:49:20</t>
  </si>
  <si>
    <t>2316811</t>
  </si>
  <si>
    <t>广州融创施柏阁酒店</t>
  </si>
  <si>
    <t>782.32</t>
  </si>
  <si>
    <t>2021-11-28 12:00:04</t>
  </si>
  <si>
    <t>2316619</t>
  </si>
  <si>
    <t>锦江之星品尚(白洋淀店)</t>
  </si>
  <si>
    <t>240.89</t>
  </si>
  <si>
    <t>2021-11-28 08:44:06</t>
  </si>
  <si>
    <t>2021-11-22</t>
  </si>
  <si>
    <t>2307436</t>
  </si>
  <si>
    <t>精途酒店(长春火车站南广场店)</t>
  </si>
  <si>
    <t>130.91</t>
  </si>
  <si>
    <t>2021-11-22 14:30:41</t>
  </si>
  <si>
    <t>2316829</t>
  </si>
  <si>
    <t>丽呈睿轩长沙南门口步行街酒店</t>
  </si>
  <si>
    <t>152.73</t>
  </si>
  <si>
    <t>2021-11-28 12:16:26</t>
  </si>
  <si>
    <t>2316684</t>
  </si>
  <si>
    <t>161.95</t>
  </si>
  <si>
    <t>2021-11-28 09:58:55</t>
  </si>
  <si>
    <t>2021-11-24</t>
  </si>
  <si>
    <t>2310166</t>
  </si>
  <si>
    <t>格林豪泰快捷酒店（景德镇珠山曙光路古玩市场店）</t>
  </si>
  <si>
    <t>233.70</t>
  </si>
  <si>
    <t>2021-11-24 12:32:49</t>
  </si>
  <si>
    <t>2316453</t>
  </si>
  <si>
    <t>海怡大酒店(宁波站店)</t>
  </si>
  <si>
    <t>143.50</t>
  </si>
  <si>
    <t>2021-11-28 00:08:40</t>
  </si>
  <si>
    <t>2021-11-26</t>
  </si>
  <si>
    <t>2314901</t>
  </si>
  <si>
    <t>梅州英思廷酒店</t>
  </si>
  <si>
    <t>490.30</t>
  </si>
  <si>
    <t>2021-11-26 21:29:23</t>
  </si>
  <si>
    <t>直采</t>
  </si>
  <si>
    <t>2317613</t>
  </si>
  <si>
    <t>城市便捷酒店(钦州汽车南站店)</t>
  </si>
  <si>
    <t>148.54</t>
  </si>
  <si>
    <t>2021-11-28 21:03:08</t>
  </si>
  <si>
    <t>2317515</t>
  </si>
  <si>
    <t>锦江之星(上海张江金融信息园店)</t>
  </si>
  <si>
    <t>275.39</t>
  </si>
  <si>
    <t>2021-11-28 20:10:21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</si>
</sst>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9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5" borderId="2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9" fillId="8" borderId="3" applyNumberFormat="0" applyAlignment="0" applyProtection="0">
      <alignment vertical="center"/>
    </xf>
    <xf numFmtId="0" fontId="17" fillId="13" borderId="5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6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3">
      <c r="A2" s="4">
        <v>16841701116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44528</v>
      </c>
      <c r="G2" s="5">
        <v>44529</v>
      </c>
      <c r="H2" s="4">
        <v>1</v>
      </c>
      <c r="I2" s="4">
        <v>1</v>
      </c>
      <c r="J2" s="4">
        <v>1</v>
      </c>
      <c r="K2" s="4" t="s">
        <v>29</v>
      </c>
      <c r="L2" s="4">
        <v>130.91</v>
      </c>
      <c r="M2" s="4">
        <v>130.91</v>
      </c>
      <c r="N2" s="4" t="s">
        <v>30</v>
      </c>
      <c r="O2" s="4" t="s">
        <v>31</v>
      </c>
      <c r="P2" s="4" t="s">
        <v>32</v>
      </c>
      <c r="Q2" s="4">
        <v>0</v>
      </c>
      <c r="R2" s="6">
        <v>44522</v>
      </c>
      <c r="S2" s="5">
        <v>44532</v>
      </c>
      <c r="T2" s="4" t="s">
        <v>33</v>
      </c>
      <c r="U2" s="4">
        <v>130.91</v>
      </c>
      <c r="V2" s="4">
        <v>0</v>
      </c>
      <c r="W2" s="4">
        <v>0</v>
      </c>
    </row>
    <row r="3" s="4" customFormat="1" spans="1:24">
      <c r="A3" s="4">
        <v>16855971923</v>
      </c>
      <c r="B3" s="4" t="s">
        <v>25</v>
      </c>
      <c r="C3" s="4" t="s">
        <v>26</v>
      </c>
      <c r="D3" s="4" t="s">
        <v>34</v>
      </c>
      <c r="E3" s="4" t="s">
        <v>35</v>
      </c>
      <c r="F3" s="5">
        <v>44527</v>
      </c>
      <c r="G3" s="5">
        <v>44529</v>
      </c>
      <c r="H3" s="4">
        <v>1</v>
      </c>
      <c r="I3" s="4">
        <v>2</v>
      </c>
      <c r="J3" s="4">
        <v>2</v>
      </c>
      <c r="K3" s="4" t="s">
        <v>29</v>
      </c>
      <c r="L3" s="4">
        <v>233.7</v>
      </c>
      <c r="M3" s="4">
        <v>233.7</v>
      </c>
      <c r="N3" s="4" t="s">
        <v>36</v>
      </c>
      <c r="O3" s="4" t="s">
        <v>31</v>
      </c>
      <c r="P3" s="4" t="s">
        <v>32</v>
      </c>
      <c r="Q3" s="4">
        <v>0</v>
      </c>
      <c r="R3" s="6">
        <v>44524</v>
      </c>
      <c r="S3" s="5">
        <v>44532</v>
      </c>
      <c r="T3" s="4" t="s">
        <v>33</v>
      </c>
      <c r="U3" s="4">
        <v>233.7</v>
      </c>
      <c r="V3" s="4">
        <v>0</v>
      </c>
      <c r="W3" s="4">
        <v>0</v>
      </c>
      <c r="X3" s="4">
        <v>2310166</v>
      </c>
    </row>
    <row r="4" s="4" customFormat="1" spans="1:25">
      <c r="A4" s="4">
        <v>16872226017</v>
      </c>
      <c r="B4" s="4" t="s">
        <v>25</v>
      </c>
      <c r="C4" s="4" t="s">
        <v>26</v>
      </c>
      <c r="D4" s="4" t="s">
        <v>37</v>
      </c>
      <c r="E4" s="4" t="s">
        <v>38</v>
      </c>
      <c r="F4" s="5">
        <v>44527</v>
      </c>
      <c r="G4" s="5">
        <v>44529</v>
      </c>
      <c r="H4" s="4">
        <v>1</v>
      </c>
      <c r="I4" s="4">
        <v>2</v>
      </c>
      <c r="J4" s="4">
        <v>2</v>
      </c>
      <c r="K4" s="4" t="s">
        <v>29</v>
      </c>
      <c r="L4" s="4">
        <v>490.3</v>
      </c>
      <c r="M4" s="4">
        <v>490.3</v>
      </c>
      <c r="N4" s="4" t="s">
        <v>39</v>
      </c>
      <c r="O4" s="4" t="s">
        <v>31</v>
      </c>
      <c r="P4" s="4" t="s">
        <v>32</v>
      </c>
      <c r="Q4" s="4">
        <v>0</v>
      </c>
      <c r="R4" s="6">
        <v>44526</v>
      </c>
      <c r="S4" s="5">
        <v>44532</v>
      </c>
      <c r="T4" s="4" t="s">
        <v>33</v>
      </c>
      <c r="U4" s="4">
        <v>490.3</v>
      </c>
      <c r="V4" s="4">
        <v>0</v>
      </c>
      <c r="W4" s="4">
        <v>0</v>
      </c>
      <c r="X4" s="4">
        <v>2314901</v>
      </c>
      <c r="Y4" s="4" t="s">
        <v>40</v>
      </c>
    </row>
    <row r="5" s="4" customFormat="1" spans="1:25">
      <c r="A5" s="4">
        <v>16878555382</v>
      </c>
      <c r="B5" s="4" t="s">
        <v>25</v>
      </c>
      <c r="C5" s="4" t="s">
        <v>26</v>
      </c>
      <c r="D5" s="4" t="s">
        <v>41</v>
      </c>
      <c r="E5" s="4" t="s">
        <v>42</v>
      </c>
      <c r="F5" s="5">
        <v>44528</v>
      </c>
      <c r="G5" s="5">
        <v>44529</v>
      </c>
      <c r="H5" s="4">
        <v>1</v>
      </c>
      <c r="I5" s="4">
        <v>1</v>
      </c>
      <c r="J5" s="4">
        <v>1</v>
      </c>
      <c r="K5" s="4" t="s">
        <v>29</v>
      </c>
      <c r="L5" s="4">
        <v>215.42</v>
      </c>
      <c r="M5" s="4">
        <v>215.42</v>
      </c>
      <c r="N5" s="4" t="s">
        <v>43</v>
      </c>
      <c r="O5" s="4" t="s">
        <v>31</v>
      </c>
      <c r="P5" s="4" t="s">
        <v>32</v>
      </c>
      <c r="Q5" s="4">
        <v>0</v>
      </c>
      <c r="R5" s="6">
        <v>44527</v>
      </c>
      <c r="S5" s="5">
        <v>44532</v>
      </c>
      <c r="T5" s="4" t="s">
        <v>33</v>
      </c>
      <c r="U5" s="4">
        <v>215.42</v>
      </c>
      <c r="V5" s="4">
        <v>0</v>
      </c>
      <c r="W5" s="4">
        <v>0</v>
      </c>
      <c r="X5" s="4">
        <v>2315805</v>
      </c>
      <c r="Y5" s="4">
        <v>104061591784</v>
      </c>
    </row>
    <row r="6" s="4" customFormat="1" spans="1:23">
      <c r="A6" s="4">
        <v>16880109935</v>
      </c>
      <c r="B6" s="4" t="s">
        <v>25</v>
      </c>
      <c r="C6" s="4" t="s">
        <v>26</v>
      </c>
      <c r="D6" s="4" t="s">
        <v>44</v>
      </c>
      <c r="E6" s="4" t="s">
        <v>28</v>
      </c>
      <c r="F6" s="5">
        <v>44528</v>
      </c>
      <c r="G6" s="5">
        <v>44529</v>
      </c>
      <c r="H6" s="4">
        <v>1</v>
      </c>
      <c r="I6" s="4">
        <v>1</v>
      </c>
      <c r="J6" s="4">
        <v>1</v>
      </c>
      <c r="K6" s="4" t="s">
        <v>29</v>
      </c>
      <c r="L6" s="4">
        <v>143.5</v>
      </c>
      <c r="M6" s="4">
        <v>143.5</v>
      </c>
      <c r="N6" s="4" t="s">
        <v>45</v>
      </c>
      <c r="O6" s="4" t="s">
        <v>31</v>
      </c>
      <c r="P6" s="4" t="s">
        <v>32</v>
      </c>
      <c r="Q6" s="4">
        <v>0</v>
      </c>
      <c r="R6" s="6">
        <v>44528</v>
      </c>
      <c r="S6" s="5">
        <v>44532</v>
      </c>
      <c r="T6" s="4" t="s">
        <v>33</v>
      </c>
      <c r="U6" s="4">
        <v>143.5</v>
      </c>
      <c r="V6" s="4">
        <v>0</v>
      </c>
      <c r="W6" s="4">
        <v>0</v>
      </c>
    </row>
    <row r="7" s="4" customFormat="1" spans="1:25">
      <c r="A7" s="4">
        <v>16880587500</v>
      </c>
      <c r="B7" s="4" t="s">
        <v>25</v>
      </c>
      <c r="C7" s="4" t="s">
        <v>26</v>
      </c>
      <c r="D7" s="4" t="s">
        <v>46</v>
      </c>
      <c r="E7" s="4" t="s">
        <v>47</v>
      </c>
      <c r="F7" s="5">
        <v>44528</v>
      </c>
      <c r="G7" s="5">
        <v>44529</v>
      </c>
      <c r="H7" s="4">
        <v>1</v>
      </c>
      <c r="I7" s="4">
        <v>1</v>
      </c>
      <c r="J7" s="4">
        <v>1</v>
      </c>
      <c r="K7" s="4" t="s">
        <v>29</v>
      </c>
      <c r="L7" s="4">
        <v>240.89</v>
      </c>
      <c r="M7" s="4">
        <v>240.89</v>
      </c>
      <c r="N7" s="4" t="s">
        <v>48</v>
      </c>
      <c r="O7" s="4" t="s">
        <v>31</v>
      </c>
      <c r="P7" s="4" t="s">
        <v>32</v>
      </c>
      <c r="Q7" s="4">
        <v>0</v>
      </c>
      <c r="R7" s="6">
        <v>44528</v>
      </c>
      <c r="S7" s="5">
        <v>44532</v>
      </c>
      <c r="T7" s="4" t="s">
        <v>33</v>
      </c>
      <c r="U7" s="4">
        <v>240.89</v>
      </c>
      <c r="V7" s="4">
        <v>0</v>
      </c>
      <c r="W7" s="4">
        <v>0</v>
      </c>
      <c r="X7" s="4">
        <v>2316619</v>
      </c>
      <c r="Y7" s="4">
        <v>104063012234</v>
      </c>
    </row>
    <row r="8" s="4" customFormat="1" spans="1:24">
      <c r="A8" s="4">
        <v>16880733097</v>
      </c>
      <c r="B8" s="4" t="s">
        <v>25</v>
      </c>
      <c r="C8" s="4" t="s">
        <v>26</v>
      </c>
      <c r="D8" s="4" t="s">
        <v>49</v>
      </c>
      <c r="E8" s="4" t="s">
        <v>50</v>
      </c>
      <c r="F8" s="5">
        <v>44528</v>
      </c>
      <c r="G8" s="5">
        <v>44529</v>
      </c>
      <c r="H8" s="4">
        <v>1</v>
      </c>
      <c r="I8" s="4">
        <v>1</v>
      </c>
      <c r="J8" s="4">
        <v>1</v>
      </c>
      <c r="K8" s="4" t="s">
        <v>29</v>
      </c>
      <c r="L8" s="4">
        <v>161.95</v>
      </c>
      <c r="M8" s="4">
        <v>161.95</v>
      </c>
      <c r="N8" s="4" t="s">
        <v>51</v>
      </c>
      <c r="O8" s="4" t="s">
        <v>31</v>
      </c>
      <c r="P8" s="4" t="s">
        <v>32</v>
      </c>
      <c r="Q8" s="4">
        <v>0</v>
      </c>
      <c r="R8" s="6">
        <v>44528</v>
      </c>
      <c r="S8" s="5">
        <v>44532</v>
      </c>
      <c r="T8" s="4" t="s">
        <v>33</v>
      </c>
      <c r="U8" s="4">
        <v>161.95</v>
      </c>
      <c r="V8" s="4">
        <v>0</v>
      </c>
      <c r="W8" s="4">
        <v>0</v>
      </c>
      <c r="X8" s="4">
        <v>2316684</v>
      </c>
    </row>
    <row r="9" s="4" customFormat="1" spans="1:23">
      <c r="A9" s="4">
        <v>16880845685</v>
      </c>
      <c r="B9" s="4" t="s">
        <v>25</v>
      </c>
      <c r="C9" s="4" t="s">
        <v>26</v>
      </c>
      <c r="D9" s="4" t="s">
        <v>52</v>
      </c>
      <c r="E9" s="4" t="s">
        <v>53</v>
      </c>
      <c r="F9" s="5">
        <v>44528</v>
      </c>
      <c r="G9" s="5">
        <v>44529</v>
      </c>
      <c r="H9" s="4">
        <v>1</v>
      </c>
      <c r="I9" s="4">
        <v>1</v>
      </c>
      <c r="J9" s="4">
        <v>1</v>
      </c>
      <c r="K9" s="4" t="s">
        <v>29</v>
      </c>
      <c r="L9" s="4">
        <v>285.45</v>
      </c>
      <c r="M9" s="4">
        <v>285.45</v>
      </c>
      <c r="N9" s="4" t="s">
        <v>54</v>
      </c>
      <c r="O9" s="4" t="s">
        <v>31</v>
      </c>
      <c r="P9" s="4" t="s">
        <v>32</v>
      </c>
      <c r="Q9" s="4">
        <v>0</v>
      </c>
      <c r="R9" s="6">
        <v>44528</v>
      </c>
      <c r="S9" s="5">
        <v>44532</v>
      </c>
      <c r="T9" s="4" t="s">
        <v>33</v>
      </c>
      <c r="U9" s="4">
        <v>285.45</v>
      </c>
      <c r="V9" s="4">
        <v>0</v>
      </c>
      <c r="W9" s="4">
        <v>0</v>
      </c>
    </row>
    <row r="10" s="4" customFormat="1" spans="1:23">
      <c r="A10" s="4">
        <v>16880845685</v>
      </c>
      <c r="B10" s="4" t="s">
        <v>25</v>
      </c>
      <c r="C10" s="4" t="s">
        <v>55</v>
      </c>
      <c r="D10" s="4" t="s">
        <v>52</v>
      </c>
      <c r="E10" s="4" t="s">
        <v>53</v>
      </c>
      <c r="F10" s="5">
        <v>44528</v>
      </c>
      <c r="G10" s="5">
        <v>44529</v>
      </c>
      <c r="H10" s="4">
        <v>1</v>
      </c>
      <c r="I10" s="4">
        <v>1</v>
      </c>
      <c r="J10" s="4">
        <v>1</v>
      </c>
      <c r="K10" s="4" t="s">
        <v>29</v>
      </c>
      <c r="L10" s="4">
        <v>-285.45</v>
      </c>
      <c r="M10" s="4">
        <v>-285.45</v>
      </c>
      <c r="N10" s="4" t="s">
        <v>54</v>
      </c>
      <c r="O10" s="4" t="s">
        <v>31</v>
      </c>
      <c r="P10" s="4" t="s">
        <v>32</v>
      </c>
      <c r="Q10" s="4">
        <v>0</v>
      </c>
      <c r="R10" s="6">
        <v>44528</v>
      </c>
      <c r="S10" s="5">
        <v>44532</v>
      </c>
      <c r="T10" s="4" t="s">
        <v>33</v>
      </c>
      <c r="U10" s="4">
        <v>-285.45</v>
      </c>
      <c r="V10" s="4">
        <v>0</v>
      </c>
      <c r="W10" s="4">
        <v>0</v>
      </c>
    </row>
    <row r="11" s="4" customFormat="1" spans="1:24">
      <c r="A11" s="4">
        <v>16881066290</v>
      </c>
      <c r="B11" s="4" t="s">
        <v>25</v>
      </c>
      <c r="C11" s="4" t="s">
        <v>26</v>
      </c>
      <c r="D11" s="4" t="s">
        <v>56</v>
      </c>
      <c r="E11" s="4" t="s">
        <v>57</v>
      </c>
      <c r="F11" s="5">
        <v>44528</v>
      </c>
      <c r="G11" s="5">
        <v>44529</v>
      </c>
      <c r="H11" s="4">
        <v>1</v>
      </c>
      <c r="I11" s="4">
        <v>1</v>
      </c>
      <c r="J11" s="4">
        <v>1</v>
      </c>
      <c r="K11" s="4" t="s">
        <v>29</v>
      </c>
      <c r="L11" s="4">
        <v>208.18</v>
      </c>
      <c r="M11" s="4">
        <v>208.18</v>
      </c>
      <c r="N11" s="4" t="s">
        <v>58</v>
      </c>
      <c r="O11" s="4" t="s">
        <v>31</v>
      </c>
      <c r="P11" s="4" t="s">
        <v>32</v>
      </c>
      <c r="Q11" s="4">
        <v>0</v>
      </c>
      <c r="R11" s="6">
        <v>44528</v>
      </c>
      <c r="S11" s="5">
        <v>44532</v>
      </c>
      <c r="T11" s="4" t="s">
        <v>33</v>
      </c>
      <c r="U11" s="4">
        <v>208.18</v>
      </c>
      <c r="V11" s="4">
        <v>0</v>
      </c>
      <c r="W11" s="4">
        <v>0</v>
      </c>
      <c r="X11" s="4">
        <v>2316804</v>
      </c>
    </row>
    <row r="12" s="4" customFormat="1" spans="1:25">
      <c r="A12" s="4">
        <v>16881077130</v>
      </c>
      <c r="B12" s="4" t="s">
        <v>25</v>
      </c>
      <c r="C12" s="4" t="s">
        <v>26</v>
      </c>
      <c r="D12" s="4" t="s">
        <v>59</v>
      </c>
      <c r="E12" s="4" t="s">
        <v>60</v>
      </c>
      <c r="F12" s="5">
        <v>44528</v>
      </c>
      <c r="G12" s="5">
        <v>44529</v>
      </c>
      <c r="H12" s="4">
        <v>1</v>
      </c>
      <c r="I12" s="4">
        <v>1</v>
      </c>
      <c r="J12" s="4">
        <v>1</v>
      </c>
      <c r="K12" s="4" t="s">
        <v>29</v>
      </c>
      <c r="L12" s="4">
        <v>162.27</v>
      </c>
      <c r="M12" s="4">
        <v>162.27</v>
      </c>
      <c r="N12" s="4" t="s">
        <v>61</v>
      </c>
      <c r="O12" s="4" t="s">
        <v>31</v>
      </c>
      <c r="P12" s="4" t="s">
        <v>32</v>
      </c>
      <c r="Q12" s="4">
        <v>0</v>
      </c>
      <c r="R12" s="6">
        <v>44528</v>
      </c>
      <c r="S12" s="5">
        <v>44532</v>
      </c>
      <c r="T12" s="4" t="s">
        <v>33</v>
      </c>
      <c r="U12" s="4">
        <v>162.27</v>
      </c>
      <c r="V12" s="4">
        <v>0</v>
      </c>
      <c r="W12" s="4">
        <v>0</v>
      </c>
      <c r="X12" s="4">
        <v>2316806</v>
      </c>
      <c r="Y12" s="4">
        <v>104063348414</v>
      </c>
    </row>
    <row r="13" s="4" customFormat="1" spans="1:25">
      <c r="A13" s="4">
        <v>16881107788</v>
      </c>
      <c r="B13" s="4" t="s">
        <v>25</v>
      </c>
      <c r="C13" s="4" t="s">
        <v>26</v>
      </c>
      <c r="D13" s="4" t="s">
        <v>62</v>
      </c>
      <c r="E13" s="4" t="s">
        <v>63</v>
      </c>
      <c r="F13" s="5">
        <v>44528</v>
      </c>
      <c r="G13" s="5">
        <v>44529</v>
      </c>
      <c r="H13" s="4">
        <v>1</v>
      </c>
      <c r="I13" s="4">
        <v>1</v>
      </c>
      <c r="J13" s="4">
        <v>1</v>
      </c>
      <c r="K13" s="4" t="s">
        <v>29</v>
      </c>
      <c r="L13" s="4">
        <v>782.32</v>
      </c>
      <c r="M13" s="4">
        <v>782.32</v>
      </c>
      <c r="N13" s="4" t="s">
        <v>64</v>
      </c>
      <c r="O13" s="4" t="s">
        <v>31</v>
      </c>
      <c r="P13" s="4" t="s">
        <v>32</v>
      </c>
      <c r="Q13" s="4">
        <v>0</v>
      </c>
      <c r="R13" s="6">
        <v>44528</v>
      </c>
      <c r="S13" s="5">
        <v>44532</v>
      </c>
      <c r="T13" s="4" t="s">
        <v>33</v>
      </c>
      <c r="U13" s="4">
        <v>782.32</v>
      </c>
      <c r="V13" s="4">
        <v>0</v>
      </c>
      <c r="W13" s="4">
        <v>0</v>
      </c>
      <c r="X13" s="4">
        <v>2316811</v>
      </c>
      <c r="Y13" s="4">
        <v>4500</v>
      </c>
    </row>
    <row r="14" s="4" customFormat="1" spans="1:24">
      <c r="A14" s="4">
        <v>16881166868</v>
      </c>
      <c r="B14" s="4" t="s">
        <v>25</v>
      </c>
      <c r="C14" s="4" t="s">
        <v>26</v>
      </c>
      <c r="D14" s="4" t="s">
        <v>49</v>
      </c>
      <c r="E14" s="4" t="s">
        <v>65</v>
      </c>
      <c r="F14" s="5">
        <v>44528</v>
      </c>
      <c r="G14" s="5">
        <v>44529</v>
      </c>
      <c r="H14" s="4">
        <v>1</v>
      </c>
      <c r="I14" s="4">
        <v>1</v>
      </c>
      <c r="J14" s="4">
        <v>1</v>
      </c>
      <c r="K14" s="4" t="s">
        <v>29</v>
      </c>
      <c r="L14" s="4">
        <v>152.73</v>
      </c>
      <c r="M14" s="4">
        <v>152.73</v>
      </c>
      <c r="N14" s="4" t="s">
        <v>66</v>
      </c>
      <c r="O14" s="4" t="s">
        <v>31</v>
      </c>
      <c r="P14" s="4" t="s">
        <v>32</v>
      </c>
      <c r="Q14" s="4">
        <v>0</v>
      </c>
      <c r="R14" s="6">
        <v>44528</v>
      </c>
      <c r="S14" s="5">
        <v>44532</v>
      </c>
      <c r="T14" s="4" t="s">
        <v>33</v>
      </c>
      <c r="U14" s="4">
        <v>152.73</v>
      </c>
      <c r="V14" s="4">
        <v>0</v>
      </c>
      <c r="W14" s="4">
        <v>0</v>
      </c>
      <c r="X14" s="4">
        <v>2316829</v>
      </c>
    </row>
    <row r="15" s="4" customFormat="1" spans="1:25">
      <c r="A15" s="4">
        <v>16882569821</v>
      </c>
      <c r="B15" s="4" t="s">
        <v>25</v>
      </c>
      <c r="C15" s="4" t="s">
        <v>26</v>
      </c>
      <c r="D15" s="4" t="s">
        <v>67</v>
      </c>
      <c r="E15" s="4" t="s">
        <v>68</v>
      </c>
      <c r="F15" s="5">
        <v>44528</v>
      </c>
      <c r="G15" s="5">
        <v>44529</v>
      </c>
      <c r="H15" s="4">
        <v>1</v>
      </c>
      <c r="I15" s="4">
        <v>1</v>
      </c>
      <c r="J15" s="4">
        <v>1</v>
      </c>
      <c r="K15" s="4" t="s">
        <v>29</v>
      </c>
      <c r="L15" s="4">
        <v>275.39</v>
      </c>
      <c r="M15" s="4">
        <v>275.39</v>
      </c>
      <c r="N15" s="4" t="s">
        <v>69</v>
      </c>
      <c r="O15" s="4" t="s">
        <v>31</v>
      </c>
      <c r="P15" s="4" t="s">
        <v>32</v>
      </c>
      <c r="Q15" s="4">
        <v>0</v>
      </c>
      <c r="R15" s="6">
        <v>44528</v>
      </c>
      <c r="S15" s="5">
        <v>44532</v>
      </c>
      <c r="T15" s="4" t="s">
        <v>33</v>
      </c>
      <c r="U15" s="4">
        <v>275.39</v>
      </c>
      <c r="V15" s="4">
        <v>0</v>
      </c>
      <c r="W15" s="4">
        <v>0</v>
      </c>
      <c r="X15" s="4">
        <v>2317515</v>
      </c>
      <c r="Y15" s="4">
        <v>104064482624</v>
      </c>
    </row>
    <row r="16" s="4" customFormat="1" spans="1:23">
      <c r="A16" s="4">
        <v>16882715596</v>
      </c>
      <c r="B16" s="4" t="s">
        <v>25</v>
      </c>
      <c r="C16" s="4" t="s">
        <v>26</v>
      </c>
      <c r="D16" s="4" t="s">
        <v>70</v>
      </c>
      <c r="E16" s="4" t="s">
        <v>28</v>
      </c>
      <c r="F16" s="5">
        <v>44528</v>
      </c>
      <c r="G16" s="5">
        <v>44529</v>
      </c>
      <c r="H16" s="4">
        <v>1</v>
      </c>
      <c r="I16" s="4">
        <v>1</v>
      </c>
      <c r="J16" s="4">
        <v>1</v>
      </c>
      <c r="K16" s="4" t="s">
        <v>29</v>
      </c>
      <c r="L16" s="4">
        <v>148.54</v>
      </c>
      <c r="M16" s="4">
        <v>148.54</v>
      </c>
      <c r="N16" s="4" t="s">
        <v>71</v>
      </c>
      <c r="O16" s="4" t="s">
        <v>31</v>
      </c>
      <c r="P16" s="4" t="s">
        <v>32</v>
      </c>
      <c r="Q16" s="4">
        <v>0</v>
      </c>
      <c r="R16" s="6">
        <v>44528</v>
      </c>
      <c r="S16" s="5">
        <v>44532</v>
      </c>
      <c r="T16" s="4" t="s">
        <v>33</v>
      </c>
      <c r="U16" s="4">
        <v>148.54</v>
      </c>
      <c r="V16" s="4">
        <v>0</v>
      </c>
      <c r="W16" s="4">
        <v>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25"/>
  <sheetViews>
    <sheetView tabSelected="1" workbookViewId="0">
      <selection activeCell="A22" sqref="A22:F25"/>
    </sheetView>
  </sheetViews>
  <sheetFormatPr defaultColWidth="9" defaultRowHeight="13.5"/>
  <cols>
    <col min="1" max="1" width="13.25" style="4" customWidth="1"/>
    <col min="2" max="3" width="11.5" style="4"/>
    <col min="4" max="16362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72</v>
      </c>
    </row>
    <row r="2" s="4" customFormat="1" spans="1:9">
      <c r="A2" s="4">
        <v>16841701116</v>
      </c>
      <c r="B2" s="5">
        <v>44528</v>
      </c>
      <c r="C2" s="5">
        <v>44529</v>
      </c>
      <c r="D2" s="4">
        <v>130.91</v>
      </c>
      <c r="E2" s="4" t="str">
        <f>VLOOKUP(A2,HOP!A:L,12,0)</f>
        <v>130.91</v>
      </c>
      <c r="F2" s="4" t="str">
        <f>VLOOKUP(A2,HOP!A:C,3,0)</f>
        <v>2307436</v>
      </c>
      <c r="G2" s="4">
        <f>D2-E2</f>
        <v>0</v>
      </c>
      <c r="H2" s="4" t="str">
        <f>$H$1&amp;F2</f>
        <v>，2307436</v>
      </c>
      <c r="I2" s="4" t="str">
        <f>VLOOKUP(A2,HOP!A:T,20,0)</f>
        <v>直连</v>
      </c>
    </row>
    <row r="3" s="4" customFormat="1" spans="1:9">
      <c r="A3" s="4">
        <v>16855971923</v>
      </c>
      <c r="B3" s="5">
        <v>44527</v>
      </c>
      <c r="C3" s="5">
        <v>44529</v>
      </c>
      <c r="D3" s="4">
        <v>233.7</v>
      </c>
      <c r="E3" s="4" t="str">
        <f>VLOOKUP(A3,HOP!A:L,12,0)</f>
        <v>233.70</v>
      </c>
      <c r="F3" s="4" t="str">
        <f>VLOOKUP(A3,HOP!A:C,3,0)</f>
        <v>2310166</v>
      </c>
      <c r="G3" s="4">
        <f t="shared" ref="G3:G15" si="0">D3-E3</f>
        <v>0</v>
      </c>
      <c r="H3" s="4" t="str">
        <f t="shared" ref="H3:H15" si="1">$H$1&amp;F3</f>
        <v>，2310166</v>
      </c>
      <c r="I3" s="4" t="str">
        <f>VLOOKUP(A3,HOP!A:T,20,0)</f>
        <v>直连</v>
      </c>
    </row>
    <row r="4" s="4" customFormat="1" spans="1:9">
      <c r="A4" s="4">
        <v>16872226017</v>
      </c>
      <c r="B4" s="5">
        <v>44527</v>
      </c>
      <c r="C4" s="5">
        <v>44529</v>
      </c>
      <c r="D4" s="4">
        <v>490.3</v>
      </c>
      <c r="E4" s="4" t="str">
        <f>VLOOKUP(A4,HOP!A:L,12,0)</f>
        <v>490.30</v>
      </c>
      <c r="F4" s="4" t="str">
        <f>VLOOKUP(A4,HOP!A:C,3,0)</f>
        <v>2314901</v>
      </c>
      <c r="G4" s="4">
        <f t="shared" si="0"/>
        <v>0</v>
      </c>
      <c r="H4" s="4" t="str">
        <f t="shared" si="1"/>
        <v>，2314901</v>
      </c>
      <c r="I4" s="4" t="str">
        <f>VLOOKUP(A4,HOP!A:T,20,0)</f>
        <v>直采</v>
      </c>
    </row>
    <row r="5" s="4" customFormat="1" spans="1:9">
      <c r="A5" s="4">
        <v>16878555382</v>
      </c>
      <c r="B5" s="5">
        <v>44528</v>
      </c>
      <c r="C5" s="5">
        <v>44529</v>
      </c>
      <c r="D5" s="4">
        <v>215.42</v>
      </c>
      <c r="E5" s="4" t="str">
        <f>VLOOKUP(A5,HOP!A:L,12,0)</f>
        <v>215.42</v>
      </c>
      <c r="F5" s="4" t="str">
        <f>VLOOKUP(A5,HOP!A:C,3,0)</f>
        <v>2315805</v>
      </c>
      <c r="G5" s="4">
        <f t="shared" si="0"/>
        <v>0</v>
      </c>
      <c r="H5" s="4" t="str">
        <f t="shared" si="1"/>
        <v>，2315805</v>
      </c>
      <c r="I5" s="4" t="str">
        <f>VLOOKUP(A5,HOP!A:T,20,0)</f>
        <v>直连</v>
      </c>
    </row>
    <row r="6" s="4" customFormat="1" spans="1:9">
      <c r="A6" s="4">
        <v>16880109935</v>
      </c>
      <c r="B6" s="5">
        <v>44528</v>
      </c>
      <c r="C6" s="5">
        <v>44529</v>
      </c>
      <c r="D6" s="4">
        <v>143.5</v>
      </c>
      <c r="E6" s="4" t="str">
        <f>VLOOKUP(A6,HOP!A:L,12,0)</f>
        <v>143.50</v>
      </c>
      <c r="F6" s="4" t="str">
        <f>VLOOKUP(A6,HOP!A:C,3,0)</f>
        <v>2316453</v>
      </c>
      <c r="G6" s="4">
        <f t="shared" si="0"/>
        <v>0</v>
      </c>
      <c r="H6" s="4" t="str">
        <f t="shared" si="1"/>
        <v>，2316453</v>
      </c>
      <c r="I6" s="4" t="str">
        <f>VLOOKUP(A6,HOP!A:T,20,0)</f>
        <v>直连</v>
      </c>
    </row>
    <row r="7" s="4" customFormat="1" spans="1:9">
      <c r="A7" s="4">
        <v>16880587500</v>
      </c>
      <c r="B7" s="5">
        <v>44528</v>
      </c>
      <c r="C7" s="5">
        <v>44529</v>
      </c>
      <c r="D7" s="4">
        <v>240.89</v>
      </c>
      <c r="E7" s="4" t="str">
        <f>VLOOKUP(A7,HOP!A:L,12,0)</f>
        <v>240.89</v>
      </c>
      <c r="F7" s="4" t="str">
        <f>VLOOKUP(A7,HOP!A:C,3,0)</f>
        <v>2316619</v>
      </c>
      <c r="G7" s="4">
        <f t="shared" si="0"/>
        <v>0</v>
      </c>
      <c r="H7" s="4" t="str">
        <f t="shared" si="1"/>
        <v>，2316619</v>
      </c>
      <c r="I7" s="4" t="str">
        <f>VLOOKUP(A7,HOP!A:T,20,0)</f>
        <v>直连</v>
      </c>
    </row>
    <row r="8" s="4" customFormat="1" spans="1:9">
      <c r="A8" s="4">
        <v>16880733097</v>
      </c>
      <c r="B8" s="5">
        <v>44528</v>
      </c>
      <c r="C8" s="5">
        <v>44529</v>
      </c>
      <c r="D8" s="4">
        <v>161.95</v>
      </c>
      <c r="E8" s="4" t="str">
        <f>VLOOKUP(A8,HOP!A:L,12,0)</f>
        <v>161.95</v>
      </c>
      <c r="F8" s="4" t="str">
        <f>VLOOKUP(A8,HOP!A:C,3,0)</f>
        <v>2316684</v>
      </c>
      <c r="G8" s="4">
        <f t="shared" si="0"/>
        <v>0</v>
      </c>
      <c r="H8" s="4" t="str">
        <f t="shared" si="1"/>
        <v>，2316684</v>
      </c>
      <c r="I8" s="4" t="str">
        <f>VLOOKUP(A8,HOP!A:T,20,0)</f>
        <v>直连</v>
      </c>
    </row>
    <row r="9" s="4" customFormat="1" hidden="1" spans="1:9">
      <c r="A9" s="4">
        <v>16880845685</v>
      </c>
      <c r="B9" s="5">
        <v>44528</v>
      </c>
      <c r="C9" s="5">
        <v>44529</v>
      </c>
      <c r="D9" s="4">
        <v>0</v>
      </c>
      <c r="E9" s="4" t="e">
        <f>VLOOKUP(A9,HOP!A:L,12,0)</f>
        <v>#N/A</v>
      </c>
      <c r="F9" s="4" t="e">
        <f>VLOOKUP(A9,HOP!A:C,3,0)</f>
        <v>#N/A</v>
      </c>
      <c r="G9" s="4" t="e">
        <f t="shared" si="0"/>
        <v>#N/A</v>
      </c>
      <c r="H9" s="4" t="e">
        <f t="shared" si="1"/>
        <v>#N/A</v>
      </c>
      <c r="I9" s="4" t="e">
        <f>VLOOKUP(A9,HOP!A:T,20,0)</f>
        <v>#N/A</v>
      </c>
    </row>
    <row r="10" s="4" customFormat="1" spans="1:9">
      <c r="A10" s="4">
        <v>16881066290</v>
      </c>
      <c r="B10" s="5">
        <v>44528</v>
      </c>
      <c r="C10" s="5">
        <v>44529</v>
      </c>
      <c r="D10" s="4">
        <v>208.18</v>
      </c>
      <c r="E10" s="4" t="str">
        <f>VLOOKUP(A10,HOP!A:L,12,0)</f>
        <v>208.18</v>
      </c>
      <c r="F10" s="4" t="str">
        <f>VLOOKUP(A10,HOP!A:C,3,0)</f>
        <v>2316804</v>
      </c>
      <c r="G10" s="4">
        <f t="shared" si="0"/>
        <v>0</v>
      </c>
      <c r="H10" s="4" t="str">
        <f t="shared" si="1"/>
        <v>，2316804</v>
      </c>
      <c r="I10" s="4" t="str">
        <f>VLOOKUP(A10,HOP!A:T,20,0)</f>
        <v>直连</v>
      </c>
    </row>
    <row r="11" s="4" customFormat="1" spans="1:9">
      <c r="A11" s="4">
        <v>16881077130</v>
      </c>
      <c r="B11" s="5">
        <v>44528</v>
      </c>
      <c r="C11" s="5">
        <v>44529</v>
      </c>
      <c r="D11" s="4">
        <v>162.27</v>
      </c>
      <c r="E11" s="4" t="str">
        <f>VLOOKUP(A11,HOP!A:L,12,0)</f>
        <v>162.27</v>
      </c>
      <c r="F11" s="4" t="str">
        <f>VLOOKUP(A11,HOP!A:C,3,0)</f>
        <v>2316806</v>
      </c>
      <c r="G11" s="4">
        <f t="shared" si="0"/>
        <v>0</v>
      </c>
      <c r="H11" s="4" t="str">
        <f t="shared" si="1"/>
        <v>，2316806</v>
      </c>
      <c r="I11" s="4" t="str">
        <f>VLOOKUP(A11,HOP!A:T,20,0)</f>
        <v>直连</v>
      </c>
    </row>
    <row r="12" s="4" customFormat="1" spans="1:9">
      <c r="A12" s="4">
        <v>16881107788</v>
      </c>
      <c r="B12" s="5">
        <v>44528</v>
      </c>
      <c r="C12" s="5">
        <v>44529</v>
      </c>
      <c r="D12" s="4">
        <v>782.32</v>
      </c>
      <c r="E12" s="4" t="str">
        <f>VLOOKUP(A12,HOP!A:L,12,0)</f>
        <v>782.32</v>
      </c>
      <c r="F12" s="4" t="str">
        <f>VLOOKUP(A12,HOP!A:C,3,0)</f>
        <v>2316811</v>
      </c>
      <c r="G12" s="4">
        <f t="shared" si="0"/>
        <v>0</v>
      </c>
      <c r="H12" s="4" t="str">
        <f t="shared" si="1"/>
        <v>，2316811</v>
      </c>
      <c r="I12" s="4" t="str">
        <f>VLOOKUP(A12,HOP!A:T,20,0)</f>
        <v>直连</v>
      </c>
    </row>
    <row r="13" s="4" customFormat="1" spans="1:9">
      <c r="A13" s="4">
        <v>16881166868</v>
      </c>
      <c r="B13" s="5">
        <v>44528</v>
      </c>
      <c r="C13" s="5">
        <v>44529</v>
      </c>
      <c r="D13" s="4">
        <v>152.73</v>
      </c>
      <c r="E13" s="4" t="str">
        <f>VLOOKUP(A13,HOP!A:L,12,0)</f>
        <v>152.73</v>
      </c>
      <c r="F13" s="4" t="str">
        <f>VLOOKUP(A13,HOP!A:C,3,0)</f>
        <v>2316829</v>
      </c>
      <c r="G13" s="4">
        <f t="shared" si="0"/>
        <v>0</v>
      </c>
      <c r="H13" s="4" t="str">
        <f t="shared" si="1"/>
        <v>，2316829</v>
      </c>
      <c r="I13" s="4" t="str">
        <f>VLOOKUP(A13,HOP!A:T,20,0)</f>
        <v>直连</v>
      </c>
    </row>
    <row r="14" s="4" customFormat="1" spans="1:9">
      <c r="A14" s="4">
        <v>16882569821</v>
      </c>
      <c r="B14" s="5">
        <v>44528</v>
      </c>
      <c r="C14" s="5">
        <v>44529</v>
      </c>
      <c r="D14" s="4">
        <v>275.39</v>
      </c>
      <c r="E14" s="4" t="str">
        <f>VLOOKUP(A14,HOP!A:L,12,0)</f>
        <v>275.39</v>
      </c>
      <c r="F14" s="4" t="str">
        <f>VLOOKUP(A14,HOP!A:C,3,0)</f>
        <v>2317515</v>
      </c>
      <c r="G14" s="4">
        <f t="shared" si="0"/>
        <v>0</v>
      </c>
      <c r="H14" s="4" t="str">
        <f t="shared" si="1"/>
        <v>，2317515</v>
      </c>
      <c r="I14" s="4" t="str">
        <f>VLOOKUP(A14,HOP!A:T,20,0)</f>
        <v>直连</v>
      </c>
    </row>
    <row r="15" s="4" customFormat="1" spans="1:9">
      <c r="A15" s="4">
        <v>16882715596</v>
      </c>
      <c r="B15" s="5">
        <v>44528</v>
      </c>
      <c r="C15" s="5">
        <v>44529</v>
      </c>
      <c r="D15" s="4">
        <v>148.54</v>
      </c>
      <c r="E15" s="4" t="str">
        <f>VLOOKUP(A15,HOP!A:L,12,0)</f>
        <v>148.54</v>
      </c>
      <c r="F15" s="4" t="str">
        <f>VLOOKUP(A15,HOP!A:C,3,0)</f>
        <v>2317613</v>
      </c>
      <c r="G15" s="4">
        <f t="shared" si="0"/>
        <v>0</v>
      </c>
      <c r="H15" s="4" t="str">
        <f t="shared" si="1"/>
        <v>，2317613</v>
      </c>
      <c r="I15" s="4" t="str">
        <f>VLOOKUP(A15,HOP!A:T,20,0)</f>
        <v>直连</v>
      </c>
    </row>
    <row r="17" spans="4:4">
      <c r="D17" s="4">
        <f>SUM(D2:D16)</f>
        <v>3346.1</v>
      </c>
    </row>
    <row r="22" spans="1:5">
      <c r="A22" s="4" t="s">
        <v>73</v>
      </c>
      <c r="D22" s="4">
        <v>490.3</v>
      </c>
      <c r="E22" s="4">
        <v>599.93</v>
      </c>
    </row>
    <row r="23" spans="1:5">
      <c r="A23" s="4" t="s">
        <v>74</v>
      </c>
      <c r="D23" s="4">
        <v>2855.8</v>
      </c>
      <c r="E23" s="4">
        <v>3494.32</v>
      </c>
    </row>
    <row r="24" spans="1:5">
      <c r="A24" s="4" t="s">
        <v>75</v>
      </c>
      <c r="D24" s="4">
        <f>SUBTOTAL(9,D22:D23)</f>
        <v>3346.1</v>
      </c>
      <c r="E24" s="4">
        <f>SUBTOTAL(9,E22:E23)</f>
        <v>4094.25</v>
      </c>
    </row>
    <row r="25" spans="1:1">
      <c r="A25" s="4" t="s">
        <v>76</v>
      </c>
    </row>
  </sheetData>
  <autoFilter ref="A1:XFD17">
    <filterColumn colId="3">
      <filters blank="1">
        <filter val="130.91"/>
        <filter val="3346.1"/>
        <filter val="215.42"/>
        <filter val="782.32"/>
        <filter val="490.3"/>
        <filter val="152.73"/>
        <filter val="148.54"/>
        <filter val="143.5"/>
        <filter val="161.95"/>
        <filter val="233.7"/>
        <filter val="162.27"/>
        <filter val="208.18"/>
        <filter val="240.89"/>
        <filter val="275.3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4"/>
  <sheetViews>
    <sheetView workbookViewId="0">
      <selection activeCell="D37" sqref="D37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77</v>
      </c>
      <c r="B1" s="2" t="s">
        <v>78</v>
      </c>
      <c r="C1" s="2" t="s">
        <v>79</v>
      </c>
      <c r="D1" s="2" t="s">
        <v>80</v>
      </c>
      <c r="E1" s="2" t="s">
        <v>13</v>
      </c>
      <c r="F1" s="2" t="s">
        <v>5</v>
      </c>
      <c r="G1" s="2" t="s">
        <v>6</v>
      </c>
      <c r="H1" s="2" t="s">
        <v>81</v>
      </c>
      <c r="I1" s="2" t="s">
        <v>82</v>
      </c>
      <c r="J1" s="2" t="s">
        <v>83</v>
      </c>
      <c r="K1" s="2" t="s">
        <v>84</v>
      </c>
      <c r="L1" s="2" t="s">
        <v>85</v>
      </c>
      <c r="M1" s="2" t="s">
        <v>86</v>
      </c>
      <c r="N1" s="2" t="s">
        <v>87</v>
      </c>
      <c r="O1" s="2" t="s">
        <v>88</v>
      </c>
      <c r="P1" s="2" t="s">
        <v>89</v>
      </c>
      <c r="Q1" s="2" t="s">
        <v>90</v>
      </c>
      <c r="R1" s="2" t="s">
        <v>91</v>
      </c>
      <c r="S1" s="2" t="s">
        <v>92</v>
      </c>
      <c r="T1" s="2" t="s">
        <v>93</v>
      </c>
    </row>
    <row r="2" s="1" customFormat="1" spans="1:20">
      <c r="A2" s="3">
        <v>16878555382</v>
      </c>
      <c r="B2" s="1" t="s">
        <v>94</v>
      </c>
      <c r="C2" s="1" t="s">
        <v>95</v>
      </c>
      <c r="D2" s="1" t="s">
        <v>96</v>
      </c>
      <c r="E2" s="1" t="s">
        <v>43</v>
      </c>
      <c r="F2" s="1" t="s">
        <v>97</v>
      </c>
      <c r="G2" s="1" t="s">
        <v>98</v>
      </c>
      <c r="H2" s="1" t="s">
        <v>99</v>
      </c>
      <c r="I2" s="1" t="s">
        <v>100</v>
      </c>
      <c r="J2" s="1" t="s">
        <v>101</v>
      </c>
      <c r="K2" s="1" t="s">
        <v>100</v>
      </c>
      <c r="L2" s="1" t="s">
        <v>100</v>
      </c>
      <c r="M2" s="1" t="s">
        <v>102</v>
      </c>
      <c r="N2" s="1" t="s">
        <v>102</v>
      </c>
      <c r="O2" s="1" t="s">
        <v>103</v>
      </c>
      <c r="P2" s="1" t="s">
        <v>104</v>
      </c>
      <c r="Q2" s="1" t="s">
        <v>105</v>
      </c>
      <c r="R2" s="1" t="s">
        <v>106</v>
      </c>
      <c r="S2" s="1" t="s">
        <v>107</v>
      </c>
      <c r="T2" s="1" t="s">
        <v>108</v>
      </c>
    </row>
    <row r="3" s="1" customFormat="1" spans="1:20">
      <c r="A3" s="3">
        <v>16881077130</v>
      </c>
      <c r="B3" s="1" t="s">
        <v>97</v>
      </c>
      <c r="C3" s="1" t="s">
        <v>109</v>
      </c>
      <c r="D3" s="1" t="s">
        <v>110</v>
      </c>
      <c r="E3" s="1" t="s">
        <v>61</v>
      </c>
      <c r="F3" s="1" t="s">
        <v>97</v>
      </c>
      <c r="G3" s="1" t="s">
        <v>98</v>
      </c>
      <c r="H3" s="1" t="s">
        <v>99</v>
      </c>
      <c r="I3" s="1" t="s">
        <v>111</v>
      </c>
      <c r="J3" s="1" t="s">
        <v>101</v>
      </c>
      <c r="K3" s="1" t="s">
        <v>111</v>
      </c>
      <c r="L3" s="1" t="s">
        <v>111</v>
      </c>
      <c r="M3" s="1" t="s">
        <v>102</v>
      </c>
      <c r="N3" s="1" t="s">
        <v>102</v>
      </c>
      <c r="O3" s="1" t="s">
        <v>103</v>
      </c>
      <c r="P3" s="1" t="s">
        <v>104</v>
      </c>
      <c r="Q3" s="1" t="s">
        <v>112</v>
      </c>
      <c r="R3" s="1" t="s">
        <v>106</v>
      </c>
      <c r="S3" s="1" t="s">
        <v>107</v>
      </c>
      <c r="T3" s="1" t="s">
        <v>108</v>
      </c>
    </row>
    <row r="4" s="1" customFormat="1" spans="1:20">
      <c r="A4" s="3">
        <v>16881066290</v>
      </c>
      <c r="B4" s="1" t="s">
        <v>97</v>
      </c>
      <c r="C4" s="1" t="s">
        <v>113</v>
      </c>
      <c r="D4" s="1" t="s">
        <v>114</v>
      </c>
      <c r="E4" s="1" t="s">
        <v>58</v>
      </c>
      <c r="F4" s="1" t="s">
        <v>97</v>
      </c>
      <c r="G4" s="1" t="s">
        <v>98</v>
      </c>
      <c r="H4" s="1" t="s">
        <v>99</v>
      </c>
      <c r="I4" s="1" t="s">
        <v>115</v>
      </c>
      <c r="J4" s="1" t="s">
        <v>101</v>
      </c>
      <c r="K4" s="1" t="s">
        <v>115</v>
      </c>
      <c r="L4" s="1" t="s">
        <v>115</v>
      </c>
      <c r="M4" s="1" t="s">
        <v>102</v>
      </c>
      <c r="N4" s="1" t="s">
        <v>102</v>
      </c>
      <c r="O4" s="1" t="s">
        <v>103</v>
      </c>
      <c r="P4" s="1" t="s">
        <v>104</v>
      </c>
      <c r="Q4" s="1" t="s">
        <v>116</v>
      </c>
      <c r="R4" s="1" t="s">
        <v>106</v>
      </c>
      <c r="S4" s="1" t="s">
        <v>107</v>
      </c>
      <c r="T4" s="1" t="s">
        <v>108</v>
      </c>
    </row>
    <row r="5" s="1" customFormat="1" spans="1:20">
      <c r="A5" s="3">
        <v>16881107788</v>
      </c>
      <c r="B5" s="1" t="s">
        <v>97</v>
      </c>
      <c r="C5" s="1" t="s">
        <v>117</v>
      </c>
      <c r="D5" s="1" t="s">
        <v>118</v>
      </c>
      <c r="E5" s="1" t="s">
        <v>64</v>
      </c>
      <c r="F5" s="1" t="s">
        <v>97</v>
      </c>
      <c r="G5" s="1" t="s">
        <v>98</v>
      </c>
      <c r="H5" s="1" t="s">
        <v>99</v>
      </c>
      <c r="I5" s="1" t="s">
        <v>119</v>
      </c>
      <c r="J5" s="1" t="s">
        <v>101</v>
      </c>
      <c r="K5" s="1" t="s">
        <v>119</v>
      </c>
      <c r="L5" s="1" t="s">
        <v>119</v>
      </c>
      <c r="M5" s="1" t="s">
        <v>102</v>
      </c>
      <c r="N5" s="1" t="s">
        <v>102</v>
      </c>
      <c r="O5" s="1" t="s">
        <v>103</v>
      </c>
      <c r="P5" s="1" t="s">
        <v>104</v>
      </c>
      <c r="Q5" s="1" t="s">
        <v>120</v>
      </c>
      <c r="R5" s="1" t="s">
        <v>106</v>
      </c>
      <c r="S5" s="1" t="s">
        <v>107</v>
      </c>
      <c r="T5" s="1" t="s">
        <v>108</v>
      </c>
    </row>
    <row r="6" s="1" customFormat="1" spans="1:20">
      <c r="A6" s="3">
        <v>16880587500</v>
      </c>
      <c r="B6" s="1" t="s">
        <v>97</v>
      </c>
      <c r="C6" s="1" t="s">
        <v>121</v>
      </c>
      <c r="D6" s="1" t="s">
        <v>122</v>
      </c>
      <c r="E6" s="1" t="s">
        <v>48</v>
      </c>
      <c r="F6" s="1" t="s">
        <v>97</v>
      </c>
      <c r="G6" s="1" t="s">
        <v>98</v>
      </c>
      <c r="H6" s="1" t="s">
        <v>99</v>
      </c>
      <c r="I6" s="1" t="s">
        <v>123</v>
      </c>
      <c r="J6" s="1" t="s">
        <v>101</v>
      </c>
      <c r="K6" s="1" t="s">
        <v>123</v>
      </c>
      <c r="L6" s="1" t="s">
        <v>123</v>
      </c>
      <c r="M6" s="1" t="s">
        <v>102</v>
      </c>
      <c r="N6" s="1" t="s">
        <v>102</v>
      </c>
      <c r="O6" s="1" t="s">
        <v>103</v>
      </c>
      <c r="P6" s="1" t="s">
        <v>104</v>
      </c>
      <c r="Q6" s="1" t="s">
        <v>124</v>
      </c>
      <c r="R6" s="1" t="s">
        <v>106</v>
      </c>
      <c r="S6" s="1" t="s">
        <v>107</v>
      </c>
      <c r="T6" s="1" t="s">
        <v>108</v>
      </c>
    </row>
    <row r="7" s="1" customFormat="1" spans="1:20">
      <c r="A7" s="3">
        <v>16841701116</v>
      </c>
      <c r="B7" s="1" t="s">
        <v>125</v>
      </c>
      <c r="C7" s="1" t="s">
        <v>126</v>
      </c>
      <c r="D7" s="1" t="s">
        <v>127</v>
      </c>
      <c r="E7" s="1" t="s">
        <v>30</v>
      </c>
      <c r="F7" s="1" t="s">
        <v>97</v>
      </c>
      <c r="G7" s="1" t="s">
        <v>98</v>
      </c>
      <c r="H7" s="1" t="s">
        <v>99</v>
      </c>
      <c r="I7" s="1" t="s">
        <v>128</v>
      </c>
      <c r="J7" s="1" t="s">
        <v>101</v>
      </c>
      <c r="K7" s="1" t="s">
        <v>128</v>
      </c>
      <c r="L7" s="1" t="s">
        <v>128</v>
      </c>
      <c r="M7" s="1" t="s">
        <v>102</v>
      </c>
      <c r="N7" s="1" t="s">
        <v>102</v>
      </c>
      <c r="O7" s="1" t="s">
        <v>103</v>
      </c>
      <c r="P7" s="1" t="s">
        <v>104</v>
      </c>
      <c r="Q7" s="1" t="s">
        <v>129</v>
      </c>
      <c r="R7" s="1" t="s">
        <v>106</v>
      </c>
      <c r="S7" s="1" t="s">
        <v>107</v>
      </c>
      <c r="T7" s="1" t="s">
        <v>108</v>
      </c>
    </row>
    <row r="8" s="1" customFormat="1" spans="1:20">
      <c r="A8" s="3">
        <v>16881166868</v>
      </c>
      <c r="B8" s="1" t="s">
        <v>97</v>
      </c>
      <c r="C8" s="1" t="s">
        <v>130</v>
      </c>
      <c r="D8" s="1" t="s">
        <v>131</v>
      </c>
      <c r="E8" s="1" t="s">
        <v>66</v>
      </c>
      <c r="F8" s="1" t="s">
        <v>97</v>
      </c>
      <c r="G8" s="1" t="s">
        <v>98</v>
      </c>
      <c r="H8" s="1" t="s">
        <v>99</v>
      </c>
      <c r="I8" s="1" t="s">
        <v>132</v>
      </c>
      <c r="J8" s="1" t="s">
        <v>101</v>
      </c>
      <c r="K8" s="1" t="s">
        <v>132</v>
      </c>
      <c r="L8" s="1" t="s">
        <v>132</v>
      </c>
      <c r="M8" s="1" t="s">
        <v>102</v>
      </c>
      <c r="N8" s="1" t="s">
        <v>102</v>
      </c>
      <c r="O8" s="1" t="s">
        <v>103</v>
      </c>
      <c r="P8" s="1" t="s">
        <v>104</v>
      </c>
      <c r="Q8" s="1" t="s">
        <v>133</v>
      </c>
      <c r="R8" s="1" t="s">
        <v>106</v>
      </c>
      <c r="S8" s="1" t="s">
        <v>107</v>
      </c>
      <c r="T8" s="1" t="s">
        <v>108</v>
      </c>
    </row>
    <row r="9" s="1" customFormat="1" spans="1:20">
      <c r="A9" s="3">
        <v>16880733097</v>
      </c>
      <c r="B9" s="1" t="s">
        <v>97</v>
      </c>
      <c r="C9" s="1" t="s">
        <v>134</v>
      </c>
      <c r="D9" s="1" t="s">
        <v>131</v>
      </c>
      <c r="E9" s="1" t="s">
        <v>51</v>
      </c>
      <c r="F9" s="1" t="s">
        <v>97</v>
      </c>
      <c r="G9" s="1" t="s">
        <v>98</v>
      </c>
      <c r="H9" s="1" t="s">
        <v>99</v>
      </c>
      <c r="I9" s="1" t="s">
        <v>135</v>
      </c>
      <c r="J9" s="1" t="s">
        <v>101</v>
      </c>
      <c r="K9" s="1" t="s">
        <v>135</v>
      </c>
      <c r="L9" s="1" t="s">
        <v>135</v>
      </c>
      <c r="M9" s="1" t="s">
        <v>102</v>
      </c>
      <c r="N9" s="1" t="s">
        <v>102</v>
      </c>
      <c r="O9" s="1" t="s">
        <v>103</v>
      </c>
      <c r="P9" s="1" t="s">
        <v>104</v>
      </c>
      <c r="Q9" s="1" t="s">
        <v>136</v>
      </c>
      <c r="R9" s="1" t="s">
        <v>106</v>
      </c>
      <c r="S9" s="1" t="s">
        <v>107</v>
      </c>
      <c r="T9" s="1" t="s">
        <v>108</v>
      </c>
    </row>
    <row r="10" s="1" customFormat="1" spans="1:20">
      <c r="A10" s="3">
        <v>16855971923</v>
      </c>
      <c r="B10" s="1" t="s">
        <v>137</v>
      </c>
      <c r="C10" s="1" t="s">
        <v>138</v>
      </c>
      <c r="D10" s="1" t="s">
        <v>139</v>
      </c>
      <c r="E10" s="1" t="s">
        <v>36</v>
      </c>
      <c r="F10" s="1" t="s">
        <v>94</v>
      </c>
      <c r="G10" s="1" t="s">
        <v>98</v>
      </c>
      <c r="H10" s="1" t="s">
        <v>99</v>
      </c>
      <c r="I10" s="1" t="s">
        <v>140</v>
      </c>
      <c r="J10" s="1" t="s">
        <v>101</v>
      </c>
      <c r="K10" s="1" t="s">
        <v>140</v>
      </c>
      <c r="L10" s="1" t="s">
        <v>140</v>
      </c>
      <c r="M10" s="1" t="s">
        <v>102</v>
      </c>
      <c r="N10" s="1" t="s">
        <v>102</v>
      </c>
      <c r="O10" s="1" t="s">
        <v>103</v>
      </c>
      <c r="P10" s="1" t="s">
        <v>104</v>
      </c>
      <c r="Q10" s="1" t="s">
        <v>141</v>
      </c>
      <c r="R10" s="1" t="s">
        <v>106</v>
      </c>
      <c r="S10" s="1" t="s">
        <v>107</v>
      </c>
      <c r="T10" s="1" t="s">
        <v>108</v>
      </c>
    </row>
    <row r="11" s="1" customFormat="1" spans="1:20">
      <c r="A11" s="3">
        <v>16880109935</v>
      </c>
      <c r="B11" s="1" t="s">
        <v>97</v>
      </c>
      <c r="C11" s="1" t="s">
        <v>142</v>
      </c>
      <c r="D11" s="1" t="s">
        <v>143</v>
      </c>
      <c r="E11" s="1" t="s">
        <v>45</v>
      </c>
      <c r="F11" s="1" t="s">
        <v>97</v>
      </c>
      <c r="G11" s="1" t="s">
        <v>98</v>
      </c>
      <c r="H11" s="1" t="s">
        <v>99</v>
      </c>
      <c r="I11" s="1" t="s">
        <v>144</v>
      </c>
      <c r="J11" s="1" t="s">
        <v>101</v>
      </c>
      <c r="K11" s="1" t="s">
        <v>144</v>
      </c>
      <c r="L11" s="1" t="s">
        <v>144</v>
      </c>
      <c r="M11" s="1" t="s">
        <v>102</v>
      </c>
      <c r="N11" s="1" t="s">
        <v>102</v>
      </c>
      <c r="O11" s="1" t="s">
        <v>103</v>
      </c>
      <c r="P11" s="1" t="s">
        <v>104</v>
      </c>
      <c r="Q11" s="1" t="s">
        <v>145</v>
      </c>
      <c r="R11" s="1" t="s">
        <v>106</v>
      </c>
      <c r="S11" s="1" t="s">
        <v>107</v>
      </c>
      <c r="T11" s="1" t="s">
        <v>108</v>
      </c>
    </row>
    <row r="12" s="1" customFormat="1" spans="1:20">
      <c r="A12" s="3">
        <v>16872226017</v>
      </c>
      <c r="B12" s="1" t="s">
        <v>146</v>
      </c>
      <c r="C12" s="1" t="s">
        <v>147</v>
      </c>
      <c r="D12" s="1" t="s">
        <v>148</v>
      </c>
      <c r="E12" s="1" t="s">
        <v>39</v>
      </c>
      <c r="F12" s="1" t="s">
        <v>94</v>
      </c>
      <c r="G12" s="1" t="s">
        <v>98</v>
      </c>
      <c r="H12" s="1" t="s">
        <v>99</v>
      </c>
      <c r="I12" s="1" t="s">
        <v>149</v>
      </c>
      <c r="J12" s="1" t="s">
        <v>101</v>
      </c>
      <c r="K12" s="1" t="s">
        <v>149</v>
      </c>
      <c r="L12" s="1" t="s">
        <v>149</v>
      </c>
      <c r="M12" s="1" t="s">
        <v>102</v>
      </c>
      <c r="N12" s="1" t="s">
        <v>102</v>
      </c>
      <c r="O12" s="1" t="s">
        <v>103</v>
      </c>
      <c r="P12" s="1" t="s">
        <v>104</v>
      </c>
      <c r="Q12" s="1" t="s">
        <v>150</v>
      </c>
      <c r="R12" s="1" t="s">
        <v>106</v>
      </c>
      <c r="S12" s="1" t="s">
        <v>107</v>
      </c>
      <c r="T12" s="1" t="s">
        <v>151</v>
      </c>
    </row>
    <row r="13" s="1" customFormat="1" spans="1:20">
      <c r="A13" s="3">
        <v>16882715596</v>
      </c>
      <c r="B13" s="1" t="s">
        <v>97</v>
      </c>
      <c r="C13" s="1" t="s">
        <v>152</v>
      </c>
      <c r="D13" s="1" t="s">
        <v>153</v>
      </c>
      <c r="E13" s="1" t="s">
        <v>71</v>
      </c>
      <c r="F13" s="1" t="s">
        <v>97</v>
      </c>
      <c r="G13" s="1" t="s">
        <v>98</v>
      </c>
      <c r="H13" s="1" t="s">
        <v>99</v>
      </c>
      <c r="I13" s="1" t="s">
        <v>154</v>
      </c>
      <c r="J13" s="1" t="s">
        <v>101</v>
      </c>
      <c r="K13" s="1" t="s">
        <v>154</v>
      </c>
      <c r="L13" s="1" t="s">
        <v>154</v>
      </c>
      <c r="M13" s="1" t="s">
        <v>102</v>
      </c>
      <c r="N13" s="1" t="s">
        <v>102</v>
      </c>
      <c r="O13" s="1" t="s">
        <v>103</v>
      </c>
      <c r="P13" s="1" t="s">
        <v>104</v>
      </c>
      <c r="Q13" s="1" t="s">
        <v>155</v>
      </c>
      <c r="R13" s="1" t="s">
        <v>106</v>
      </c>
      <c r="S13" s="1" t="s">
        <v>107</v>
      </c>
      <c r="T13" s="1" t="s">
        <v>108</v>
      </c>
    </row>
    <row r="14" s="1" customFormat="1" spans="1:20">
      <c r="A14" s="3">
        <v>16882569821</v>
      </c>
      <c r="B14" s="1" t="s">
        <v>97</v>
      </c>
      <c r="C14" s="1" t="s">
        <v>156</v>
      </c>
      <c r="D14" s="1" t="s">
        <v>157</v>
      </c>
      <c r="E14" s="1" t="s">
        <v>69</v>
      </c>
      <c r="F14" s="1" t="s">
        <v>97</v>
      </c>
      <c r="G14" s="1" t="s">
        <v>98</v>
      </c>
      <c r="H14" s="1" t="s">
        <v>99</v>
      </c>
      <c r="I14" s="1" t="s">
        <v>158</v>
      </c>
      <c r="J14" s="1" t="s">
        <v>101</v>
      </c>
      <c r="K14" s="1" t="s">
        <v>158</v>
      </c>
      <c r="L14" s="1" t="s">
        <v>158</v>
      </c>
      <c r="M14" s="1" t="s">
        <v>102</v>
      </c>
      <c r="N14" s="1" t="s">
        <v>102</v>
      </c>
      <c r="O14" s="1" t="s">
        <v>103</v>
      </c>
      <c r="P14" s="1" t="s">
        <v>104</v>
      </c>
      <c r="Q14" s="1" t="s">
        <v>159</v>
      </c>
      <c r="R14" s="1" t="s">
        <v>106</v>
      </c>
      <c r="S14" s="1" t="s">
        <v>107</v>
      </c>
      <c r="T14" s="1" t="s">
        <v>108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2021-12-02T02:23:07Z</dcterms:created>
  <dcterms:modified xsi:type="dcterms:W3CDTF">2021-12-02T02:31:00Z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7DDCB2E2DEC24BC4ACB5491D1BE7E7BF</vt:lpwstr>
  </property>
  <property fmtid="{D5CDD505-2E9C-101B-9397-08002B2CF9AE}" pid="3" name="KSOProductBuildVer">
    <vt:lpwstr>2052-11.1.0.11115</vt:lpwstr>
  </property>
</Properties>
</file>