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<sst xmlns="http://schemas.openxmlformats.org/spreadsheetml/2006/main" count="197" uniqueCount="98">
  <si>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</si>
  <si>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</si>
  <si>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</si>
  <si>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</si>
  <si>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</si>
  <si>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</si>
  <si>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</si>
  <si>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</si>
  <si>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</si>
  <si>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</si>
  <si>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</si>
  <si>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</si>
  <si>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</si>
  <si>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</si>
  <si>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</si>
  <si>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</si>
  <si>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</si>
  <si>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</si>
  <si>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</si>
  <si>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</si>
  <si>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</si>
  <si>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</si>
  <si>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</si>
  <si>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</si>
  <si>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</si>
  <si>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</si>
  <si>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</si>
  <si>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[香港]香港嘉富海景酒店(Crafa Harbour Hotel)(25210202)</t>
  </si>
  <si>
    <t>维港景尊贵大床房&lt;双人入住&gt;&lt;内宾&gt;&lt;预付&gt;&lt;无早&gt;</t>
  </si>
  <si>
    <t>CNY</t>
  </si>
  <si>
    <t>DAI/Yanyu</t>
  </si>
  <si>
    <t>CA363211203CNY</t>
  </si>
  <si>
    <t>未提现</t>
  </si>
  <si>
    <t>携程开票</t>
  </si>
  <si>
    <t>[深圳]7天优品酒店Premium(深圳科技园高新园地铁站店)(67324683)</t>
  </si>
  <si>
    <t>优品双床房&lt;双人入住&gt;&lt;内宾&gt;&lt;预付&gt;&lt;无早&gt;</t>
  </si>
  <si>
    <t>孔箫</t>
  </si>
  <si>
    <t>[广州]广州白云宾馆(10091524)</t>
  </si>
  <si>
    <t>豪华大床房&lt;特惠&gt;&lt;双人入住&gt;&lt;双早&gt;&lt;铂金会员&gt;&lt;交叉用户机票，高铁，汽车，船票，用车&gt;</t>
  </si>
  <si>
    <t>李羽,贝学志</t>
  </si>
  <si>
    <t>F21K170048/49</t>
  </si>
  <si>
    <t>吴军</t>
  </si>
  <si>
    <t>F21K170062</t>
  </si>
  <si>
    <t>陈继鹏</t>
  </si>
  <si>
    <t>F21K170063</t>
  </si>
  <si>
    <t>，</t>
  </si>
  <si>
    <t>A211203154115481</t>
  </si>
  <si>
    <t>A211203154154481</t>
  </si>
  <si>
    <t>CNY / HKD 当前参考汇率: 1.22290576</t>
  </si>
  <si>
    <t>总计： 3734.15 CNY/
4566.51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</si>
  <si>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</si>
  <si>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</si>
  <si>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</si>
  <si>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</si>
  <si>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</si>
  <si>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</si>
  <si>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</si>
  <si>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</si>
  <si>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</si>
  <si>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</si>
  <si>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</si>
  <si>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</si>
  <si>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</si>
  <si>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</si>
  <si>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</si>
  <si>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</si>
  <si>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</si>
  <si>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2021-11-17</t>
  </si>
  <si>
    <t>2301226</t>
  </si>
  <si>
    <t>7天优品酒店Premium(深圳科技园高新园地铁站店)</t>
  </si>
  <si>
    <t>2021-11-18</t>
  </si>
  <si>
    <t>退房日周结</t>
  </si>
  <si>
    <t>418.53</t>
  </si>
  <si>
    <t>RMB</t>
  </si>
  <si>
    <t>0</t>
  </si>
  <si>
    <t>0.00</t>
  </si>
  <si>
    <t>携程国内直连(DD)</t>
  </si>
  <si>
    <t>2021-11-17 08:59:37</t>
  </si>
  <si>
    <t>否</t>
  </si>
  <si>
    <t>汇智国际旅游发展有限公司</t>
  </si>
  <si>
    <t>直连</t>
  </si>
  <si>
    <t>2301459</t>
  </si>
  <si>
    <t>广州白云宾馆</t>
  </si>
  <si>
    <t>568.00</t>
  </si>
  <si>
    <t>2021-11-17 13:12:29</t>
  </si>
  <si>
    <t>直采</t>
  </si>
  <si>
    <t>2301447</t>
  </si>
  <si>
    <t>2021-11-17 12:55:51</t>
  </si>
  <si>
    <t>2301372</t>
  </si>
  <si>
    <t>1136.00</t>
  </si>
  <si>
    <t>2021-11-17 11:56:44</t>
  </si>
  <si>
    <t>2021-11-15</t>
  </si>
  <si>
    <t>2299879</t>
  </si>
  <si>
    <t>香港嘉富海景酒店</t>
  </si>
  <si>
    <t>DAI Yanyu</t>
  </si>
  <si>
    <t>2021-11-16</t>
  </si>
  <si>
    <t>1043.62</t>
  </si>
  <si>
    <t>2021-11-15 18:07:46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</si>
</sst>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7" borderId="5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0" fillId="30" borderId="6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16800780590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44516</v>
      </c>
      <c r="G2" s="5">
        <v>44518</v>
      </c>
      <c r="H2" s="4">
        <v>1</v>
      </c>
      <c r="I2" s="4">
        <v>2</v>
      </c>
      <c r="J2" s="4">
        <v>2</v>
      </c>
      <c r="K2" s="4" t="s">
        <v>29</v>
      </c>
      <c r="L2" s="4">
        <v>1043.62</v>
      </c>
      <c r="M2" s="4">
        <v>1043.62</v>
      </c>
      <c r="N2" s="4" t="s">
        <v>30</v>
      </c>
      <c r="O2" s="4" t="s">
        <v>31</v>
      </c>
      <c r="P2" s="4" t="s">
        <v>32</v>
      </c>
      <c r="Q2" s="4">
        <v>0</v>
      </c>
      <c r="R2" s="6">
        <v>44515</v>
      </c>
      <c r="S2" s="5">
        <v>44533</v>
      </c>
      <c r="T2" s="4" t="s">
        <v>33</v>
      </c>
      <c r="U2" s="4">
        <v>1043.62</v>
      </c>
      <c r="V2" s="4">
        <v>0</v>
      </c>
      <c r="W2" s="4">
        <v>0</v>
      </c>
      <c r="X2" s="4">
        <v>2299879</v>
      </c>
      <c r="Y2" s="4">
        <v>75862691</v>
      </c>
    </row>
    <row r="3" s="4" customFormat="1" spans="1:24">
      <c r="A3" s="4">
        <v>16809197047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44517</v>
      </c>
      <c r="G3" s="5">
        <v>44518</v>
      </c>
      <c r="H3" s="4">
        <v>1</v>
      </c>
      <c r="I3" s="4">
        <v>1</v>
      </c>
      <c r="J3" s="4">
        <v>1</v>
      </c>
      <c r="K3" s="4" t="s">
        <v>29</v>
      </c>
      <c r="L3" s="4">
        <v>418.53</v>
      </c>
      <c r="M3" s="4">
        <v>418.53</v>
      </c>
      <c r="N3" s="4" t="s">
        <v>36</v>
      </c>
      <c r="O3" s="4" t="s">
        <v>31</v>
      </c>
      <c r="P3" s="4" t="s">
        <v>32</v>
      </c>
      <c r="Q3" s="4">
        <v>0</v>
      </c>
      <c r="R3" s="6">
        <v>44517</v>
      </c>
      <c r="S3" s="5">
        <v>44533</v>
      </c>
      <c r="T3" s="4" t="s">
        <v>33</v>
      </c>
      <c r="U3" s="4">
        <v>418.53</v>
      </c>
      <c r="V3" s="4">
        <v>0</v>
      </c>
      <c r="W3" s="4">
        <v>0</v>
      </c>
      <c r="X3" s="4">
        <v>2301226</v>
      </c>
    </row>
    <row r="4" s="4" customFormat="1" spans="1:25">
      <c r="A4" s="4">
        <v>16809665717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44517</v>
      </c>
      <c r="G4" s="5">
        <v>44518</v>
      </c>
      <c r="H4" s="4">
        <v>2</v>
      </c>
      <c r="I4" s="4">
        <v>1</v>
      </c>
      <c r="J4" s="4">
        <v>2</v>
      </c>
      <c r="K4" s="4" t="s">
        <v>29</v>
      </c>
      <c r="L4" s="4">
        <v>1136</v>
      </c>
      <c r="M4" s="4">
        <v>1136</v>
      </c>
      <c r="N4" s="4" t="s">
        <v>39</v>
      </c>
      <c r="O4" s="4" t="s">
        <v>31</v>
      </c>
      <c r="P4" s="4" t="s">
        <v>32</v>
      </c>
      <c r="Q4" s="4">
        <v>0</v>
      </c>
      <c r="R4" s="6">
        <v>44517</v>
      </c>
      <c r="S4" s="5">
        <v>44533</v>
      </c>
      <c r="T4" s="4" t="s">
        <v>33</v>
      </c>
      <c r="U4" s="4">
        <v>1136</v>
      </c>
      <c r="V4" s="4">
        <v>0</v>
      </c>
      <c r="W4" s="4">
        <v>0</v>
      </c>
      <c r="X4" s="4">
        <v>2301372</v>
      </c>
      <c r="Y4" s="4" t="s">
        <v>40</v>
      </c>
    </row>
    <row r="5" s="4" customFormat="1" spans="1:25">
      <c r="A5" s="4">
        <v>16809948051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44517</v>
      </c>
      <c r="G5" s="5">
        <v>44518</v>
      </c>
      <c r="H5" s="4">
        <v>1</v>
      </c>
      <c r="I5" s="4">
        <v>1</v>
      </c>
      <c r="J5" s="4">
        <v>1</v>
      </c>
      <c r="K5" s="4" t="s">
        <v>29</v>
      </c>
      <c r="L5" s="4">
        <v>568</v>
      </c>
      <c r="M5" s="4">
        <v>568</v>
      </c>
      <c r="N5" s="4" t="s">
        <v>41</v>
      </c>
      <c r="O5" s="4" t="s">
        <v>31</v>
      </c>
      <c r="P5" s="4" t="s">
        <v>32</v>
      </c>
      <c r="Q5" s="4">
        <v>0</v>
      </c>
      <c r="R5" s="6">
        <v>44517</v>
      </c>
      <c r="S5" s="5">
        <v>44533</v>
      </c>
      <c r="T5" s="4" t="s">
        <v>33</v>
      </c>
      <c r="U5" s="4">
        <v>568</v>
      </c>
      <c r="V5" s="4">
        <v>0</v>
      </c>
      <c r="W5" s="4">
        <v>0</v>
      </c>
      <c r="X5" s="4">
        <v>2301447</v>
      </c>
      <c r="Y5" s="4" t="s">
        <v>42</v>
      </c>
    </row>
    <row r="6" s="4" customFormat="1" spans="1:25">
      <c r="A6" s="4">
        <v>16809999918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44517</v>
      </c>
      <c r="G6" s="5">
        <v>44518</v>
      </c>
      <c r="H6" s="4">
        <v>1</v>
      </c>
      <c r="I6" s="4">
        <v>1</v>
      </c>
      <c r="J6" s="4">
        <v>1</v>
      </c>
      <c r="K6" s="4" t="s">
        <v>29</v>
      </c>
      <c r="L6" s="4">
        <v>568</v>
      </c>
      <c r="M6" s="4">
        <v>568</v>
      </c>
      <c r="N6" s="4" t="s">
        <v>43</v>
      </c>
      <c r="O6" s="4" t="s">
        <v>31</v>
      </c>
      <c r="P6" s="4" t="s">
        <v>32</v>
      </c>
      <c r="Q6" s="4">
        <v>0</v>
      </c>
      <c r="R6" s="6">
        <v>44517</v>
      </c>
      <c r="S6" s="5">
        <v>44533</v>
      </c>
      <c r="T6" s="4" t="s">
        <v>33</v>
      </c>
      <c r="U6" s="4">
        <v>568</v>
      </c>
      <c r="V6" s="4">
        <v>0</v>
      </c>
      <c r="W6" s="4">
        <v>0</v>
      </c>
      <c r="X6" s="4">
        <v>2301459</v>
      </c>
      <c r="Y6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E14"/>
    </sheetView>
  </sheetViews>
  <sheetFormatPr defaultColWidth="9" defaultRowHeight="13.5"/>
  <cols>
    <col min="1" max="1" width="13.625" style="4" customWidth="1"/>
    <col min="2" max="3" width="11.5" style="4"/>
    <col min="4" max="4" width="11.75" style="4" customWidth="1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4">
        <v>16800780590</v>
      </c>
      <c r="B2" s="5">
        <v>44516</v>
      </c>
      <c r="C2" s="5">
        <v>44518</v>
      </c>
      <c r="D2" s="4">
        <v>1043.62</v>
      </c>
      <c r="E2" s="4" t="str">
        <f>VLOOKUP(A2,HOP!A:L,12,0)</f>
        <v>1043.62</v>
      </c>
      <c r="F2" s="4" t="str">
        <f>VLOOKUP(A2,HOP!A:C,3,0)</f>
        <v>2299879</v>
      </c>
      <c r="G2" s="4">
        <f>D2-E2</f>
        <v>0</v>
      </c>
      <c r="H2" s="4" t="str">
        <f>$H$1&amp;F2</f>
        <v>，2299879</v>
      </c>
      <c r="I2" s="4" t="str">
        <f>VLOOKUP(A2,HOP!A:T,20,0)</f>
        <v>直连</v>
      </c>
    </row>
    <row r="3" s="4" customFormat="1" spans="1:9">
      <c r="A3" s="4">
        <v>16809197047</v>
      </c>
      <c r="B3" s="5">
        <v>44517</v>
      </c>
      <c r="C3" s="5">
        <v>44518</v>
      </c>
      <c r="D3" s="4">
        <v>418.53</v>
      </c>
      <c r="E3" s="4" t="str">
        <f>VLOOKUP(A3,HOP!A:L,12,0)</f>
        <v>418.53</v>
      </c>
      <c r="F3" s="4" t="str">
        <f>VLOOKUP(A3,HOP!A:C,3,0)</f>
        <v>2301226</v>
      </c>
      <c r="G3" s="4">
        <f>D3-E3</f>
        <v>0</v>
      </c>
      <c r="H3" s="4" t="str">
        <f>$H$1&amp;F3</f>
        <v>，2301226</v>
      </c>
      <c r="I3" s="4" t="str">
        <f>VLOOKUP(A3,HOP!A:T,20,0)</f>
        <v>直连</v>
      </c>
    </row>
    <row r="4" s="4" customFormat="1" spans="1:9">
      <c r="A4" s="4">
        <v>16809665717</v>
      </c>
      <c r="B4" s="5">
        <v>44517</v>
      </c>
      <c r="C4" s="5">
        <v>44518</v>
      </c>
      <c r="D4" s="4">
        <v>1136</v>
      </c>
      <c r="E4" s="4" t="str">
        <f>VLOOKUP(A4,HOP!A:L,12,0)</f>
        <v>1136.00</v>
      </c>
      <c r="F4" s="4" t="str">
        <f>VLOOKUP(A4,HOP!A:C,3,0)</f>
        <v>2301372</v>
      </c>
      <c r="G4" s="4">
        <f>D4-E4</f>
        <v>0</v>
      </c>
      <c r="H4" s="4" t="str">
        <f>$H$1&amp;F4</f>
        <v>，2301372</v>
      </c>
      <c r="I4" s="4" t="str">
        <f>VLOOKUP(A4,HOP!A:T,20,0)</f>
        <v>直采</v>
      </c>
    </row>
    <row r="5" s="4" customFormat="1" spans="1:9">
      <c r="A5" s="4">
        <v>16809948051</v>
      </c>
      <c r="B5" s="5">
        <v>44517</v>
      </c>
      <c r="C5" s="5">
        <v>44518</v>
      </c>
      <c r="D5" s="4">
        <v>568</v>
      </c>
      <c r="E5" s="4" t="str">
        <f>VLOOKUP(A5,HOP!A:L,12,0)</f>
        <v>568.00</v>
      </c>
      <c r="F5" s="4" t="str">
        <f>VLOOKUP(A5,HOP!A:C,3,0)</f>
        <v>2301447</v>
      </c>
      <c r="G5" s="4">
        <f>D5-E5</f>
        <v>0</v>
      </c>
      <c r="H5" s="4" t="str">
        <f>$H$1&amp;F5</f>
        <v>，2301447</v>
      </c>
      <c r="I5" s="4" t="str">
        <f>VLOOKUP(A5,HOP!A:T,20,0)</f>
        <v>直采</v>
      </c>
    </row>
    <row r="6" s="4" customFormat="1" spans="1:9">
      <c r="A6" s="4">
        <v>16809999918</v>
      </c>
      <c r="B6" s="5">
        <v>44517</v>
      </c>
      <c r="C6" s="5">
        <v>44518</v>
      </c>
      <c r="D6" s="4">
        <v>568</v>
      </c>
      <c r="E6" s="4" t="str">
        <f>VLOOKUP(A6,HOP!A:L,12,0)</f>
        <v>568.00</v>
      </c>
      <c r="F6" s="4" t="str">
        <f>VLOOKUP(A6,HOP!A:C,3,0)</f>
        <v>2301459</v>
      </c>
      <c r="G6" s="4">
        <f>D6-E6</f>
        <v>0</v>
      </c>
      <c r="H6" s="4" t="str">
        <f>$H$1&amp;F6</f>
        <v>，2301459</v>
      </c>
      <c r="I6" s="4" t="str">
        <f>VLOOKUP(A6,HOP!A:T,20,0)</f>
        <v>直采</v>
      </c>
    </row>
    <row r="8" spans="4:4">
      <c r="D8" s="4">
        <f>SUM(D2:D7)</f>
        <v>3734.15</v>
      </c>
    </row>
    <row r="11" spans="1:5">
      <c r="A11" s="4" t="s">
        <v>46</v>
      </c>
      <c r="D11" s="4">
        <v>2272</v>
      </c>
      <c r="E11" s="4">
        <v>2778.44</v>
      </c>
    </row>
    <row r="12" spans="1:5">
      <c r="A12" s="4" t="s">
        <v>47</v>
      </c>
      <c r="D12" s="4">
        <v>1462.15</v>
      </c>
      <c r="E12" s="4">
        <v>1788.07</v>
      </c>
    </row>
    <row r="13" spans="1:5">
      <c r="A13" s="4" t="s">
        <v>48</v>
      </c>
      <c r="D13" s="4">
        <f>SUM(D11:D12)</f>
        <v>3734.15</v>
      </c>
      <c r="E13" s="4">
        <f>SUM(E11:E12)</f>
        <v>4566.51</v>
      </c>
    </row>
    <row r="14" spans="1:1">
      <c r="A14" s="4" t="s">
        <v>49</v>
      </c>
    </row>
  </sheetData>
  <autoFilter ref="A1:XFD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</row>
    <row r="2" s="1" customFormat="1" spans="1:20">
      <c r="A2" s="3">
        <v>16809197047</v>
      </c>
      <c r="B2" s="1" t="s">
        <v>67</v>
      </c>
      <c r="C2" s="1" t="s">
        <v>68</v>
      </c>
      <c r="D2" s="1" t="s">
        <v>69</v>
      </c>
      <c r="E2" s="1" t="s">
        <v>36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16809999918</v>
      </c>
      <c r="B3" s="1" t="s">
        <v>67</v>
      </c>
      <c r="C3" s="1" t="s">
        <v>81</v>
      </c>
      <c r="D3" s="1" t="s">
        <v>82</v>
      </c>
      <c r="E3" s="1" t="s">
        <v>43</v>
      </c>
      <c r="F3" s="1" t="s">
        <v>67</v>
      </c>
      <c r="G3" s="1" t="s">
        <v>70</v>
      </c>
      <c r="H3" s="1" t="s">
        <v>71</v>
      </c>
      <c r="I3" s="1" t="s">
        <v>83</v>
      </c>
      <c r="J3" s="1" t="s">
        <v>73</v>
      </c>
      <c r="K3" s="1" t="s">
        <v>83</v>
      </c>
      <c r="L3" s="1" t="s">
        <v>83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84</v>
      </c>
      <c r="R3" s="1" t="s">
        <v>78</v>
      </c>
      <c r="S3" s="1" t="s">
        <v>79</v>
      </c>
      <c r="T3" s="1" t="s">
        <v>85</v>
      </c>
    </row>
    <row r="4" s="1" customFormat="1" spans="1:20">
      <c r="A4" s="3">
        <v>16809948051</v>
      </c>
      <c r="B4" s="1" t="s">
        <v>67</v>
      </c>
      <c r="C4" s="1" t="s">
        <v>86</v>
      </c>
      <c r="D4" s="1" t="s">
        <v>82</v>
      </c>
      <c r="E4" s="1" t="s">
        <v>41</v>
      </c>
      <c r="F4" s="1" t="s">
        <v>67</v>
      </c>
      <c r="G4" s="1" t="s">
        <v>70</v>
      </c>
      <c r="H4" s="1" t="s">
        <v>71</v>
      </c>
      <c r="I4" s="1" t="s">
        <v>83</v>
      </c>
      <c r="J4" s="1" t="s">
        <v>73</v>
      </c>
      <c r="K4" s="1" t="s">
        <v>83</v>
      </c>
      <c r="L4" s="1" t="s">
        <v>83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87</v>
      </c>
      <c r="R4" s="1" t="s">
        <v>78</v>
      </c>
      <c r="S4" s="1" t="s">
        <v>79</v>
      </c>
      <c r="T4" s="1" t="s">
        <v>85</v>
      </c>
    </row>
    <row r="5" s="1" customFormat="1" spans="1:20">
      <c r="A5" s="3">
        <v>16809665717</v>
      </c>
      <c r="B5" s="1" t="s">
        <v>67</v>
      </c>
      <c r="C5" s="1" t="s">
        <v>88</v>
      </c>
      <c r="D5" s="1" t="s">
        <v>82</v>
      </c>
      <c r="E5" s="1" t="s">
        <v>39</v>
      </c>
      <c r="F5" s="1" t="s">
        <v>67</v>
      </c>
      <c r="G5" s="1" t="s">
        <v>70</v>
      </c>
      <c r="H5" s="1" t="s">
        <v>71</v>
      </c>
      <c r="I5" s="1" t="s">
        <v>89</v>
      </c>
      <c r="J5" s="1" t="s">
        <v>73</v>
      </c>
      <c r="K5" s="1" t="s">
        <v>89</v>
      </c>
      <c r="L5" s="1" t="s">
        <v>89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90</v>
      </c>
      <c r="R5" s="1" t="s">
        <v>78</v>
      </c>
      <c r="S5" s="1" t="s">
        <v>79</v>
      </c>
      <c r="T5" s="1" t="s">
        <v>85</v>
      </c>
    </row>
    <row r="6" s="1" customFormat="1" spans="1:20">
      <c r="A6" s="3">
        <v>16800780590</v>
      </c>
      <c r="B6" s="1" t="s">
        <v>91</v>
      </c>
      <c r="C6" s="1" t="s">
        <v>92</v>
      </c>
      <c r="D6" s="1" t="s">
        <v>93</v>
      </c>
      <c r="E6" s="1" t="s">
        <v>94</v>
      </c>
      <c r="F6" s="1" t="s">
        <v>95</v>
      </c>
      <c r="G6" s="1" t="s">
        <v>70</v>
      </c>
      <c r="H6" s="1" t="s">
        <v>71</v>
      </c>
      <c r="I6" s="1" t="s">
        <v>96</v>
      </c>
      <c r="J6" s="1" t="s">
        <v>73</v>
      </c>
      <c r="K6" s="1" t="s">
        <v>96</v>
      </c>
      <c r="L6" s="1" t="s">
        <v>96</v>
      </c>
      <c r="M6" s="1" t="s">
        <v>74</v>
      </c>
      <c r="N6" s="1" t="s">
        <v>74</v>
      </c>
      <c r="O6" s="1" t="s">
        <v>75</v>
      </c>
      <c r="P6" s="1" t="s">
        <v>76</v>
      </c>
      <c r="Q6" s="1" t="s">
        <v>97</v>
      </c>
      <c r="R6" s="1" t="s">
        <v>78</v>
      </c>
      <c r="S6" s="1" t="s">
        <v>79</v>
      </c>
      <c r="T6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2021-12-03T07:34:08Z</dcterms:created>
  <dcterms:modified xsi:type="dcterms:W3CDTF">2021-12-03T07:42:56Z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D29FF4AF85AE4A1B9DF4E5D725C107B2</vt:lpwstr>
  </property>
  <property fmtid="{D5CDD505-2E9C-101B-9397-08002B2CF9AE}" pid="3" name="KSOProductBuildVer">
    <vt:lpwstr>2052-11.1.0.11115</vt:lpwstr>
  </property>
</Properties>
</file>