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对账!$1:$18</definedName>
  </definedNames>
  <calcPr calcId="144525"/>
</workbook>
</file>

<file path=xl/sharedStrings.xml><?xml version="1.0" encoding="utf-8"?>
<sst xmlns="http://schemas.openxmlformats.org/spreadsheetml/2006/main" count="428" uniqueCount="156">
  <si>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</si>
  <si>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</si>
  <si>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</si>
  <si>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</si>
  <si>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</si>
  <si>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</si>
  <si>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</si>
  <si>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</si>
  <si>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</si>
  <si>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</si>
  <si>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</si>
  <si>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</si>
  <si>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</si>
  <si>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</si>
  <si>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</si>
  <si>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</si>
  <si>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</si>
  <si>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</si>
  <si>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</si>
  <si>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</si>
  <si>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</si>
  <si>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</si>
  <si>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</si>
  <si>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</si>
  <si>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</si>
  <si>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</si>
  <si>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</si>
  <si>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[梅州]梅州英思廷酒店(80612726)</t>
  </si>
  <si>
    <t>廷悦双床房&lt;内宾&gt;&lt;无早&gt;</t>
  </si>
  <si>
    <t>CNY</t>
  </si>
  <si>
    <t>张巨威,温华君</t>
  </si>
  <si>
    <t>CA11323211203CNY</t>
  </si>
  <si>
    <t>未提现</t>
  </si>
  <si>
    <t>携程开票</t>
  </si>
  <si>
    <t>取消</t>
  </si>
  <si>
    <t>廷逸大床房&lt;内宾&gt;&lt;双早&gt;</t>
  </si>
  <si>
    <t>吴育洪</t>
  </si>
  <si>
    <t>acknowledge</t>
  </si>
  <si>
    <t>[广州]广州石奥客栈(78928993)</t>
  </si>
  <si>
    <t>豪华海景双床房&lt;双人入住&gt;&lt;内宾&gt;&lt;预付&gt;&lt;双早&gt;</t>
  </si>
  <si>
    <t>鄂慧</t>
  </si>
  <si>
    <t>[广州]总统大酒店(广州天河岗顶店)(69028694)</t>
  </si>
  <si>
    <t>行政双床房&lt;双人入住&gt;&lt;内宾&gt;&lt;预付&gt;&lt;无早&gt;</t>
  </si>
  <si>
    <t>蔡永宜</t>
  </si>
  <si>
    <t>[汕头]城市便捷酒店(汕头华山路万象城店)(71585270)</t>
  </si>
  <si>
    <t>特惠大床房&lt;双人入住&gt;&lt;内宾&gt;&lt;预付&gt;&lt;无早&gt;</t>
  </si>
  <si>
    <t>江冲</t>
  </si>
  <si>
    <t>[宁波]丽呈睿轩宁波天一广场火车站酒店(78981496)</t>
  </si>
  <si>
    <t>何昌杰</t>
  </si>
  <si>
    <t>[广州]广州融创施柏阁酒店(64223690)</t>
  </si>
  <si>
    <t>豪华套房&lt;双人入住&gt;&lt;内宾&gt;&lt;预付&gt;&lt;双早&gt;</t>
  </si>
  <si>
    <t>叶金华</t>
  </si>
  <si>
    <t>[南京]锦江之星品尚(南京汉中门店)(60983744)</t>
  </si>
  <si>
    <t>商务标准房A&lt;双人入住&gt;&lt;内宾&gt;&lt;预付&gt;&lt;无早&gt;</t>
  </si>
  <si>
    <t>刘锦钰</t>
  </si>
  <si>
    <t>王剑武</t>
  </si>
  <si>
    <t>[上海]锦江之星(上海漕河泾星中路地铁站店)(66072634)</t>
  </si>
  <si>
    <t>单人房A&lt;双人入住&gt;&lt;内宾&gt;&lt;预付&gt;&lt;无早&gt;</t>
  </si>
  <si>
    <t>程建忠</t>
  </si>
  <si>
    <t>[北京]锦江之星(北京万丰路店)(64183317)</t>
  </si>
  <si>
    <t>标准房C&lt;双人入住&gt;&lt;内宾&gt;&lt;预付&gt;&lt;无早&gt;</t>
  </si>
  <si>
    <t>杨晨</t>
  </si>
  <si>
    <t>[锦州]锦江之星(锦州云飞桥店)(60986803)</t>
  </si>
  <si>
    <t>商务房B&lt;双人入住&gt;&lt;内宾&gt;&lt;预付&gt;&lt;无早&gt;</t>
  </si>
  <si>
    <t>李骁洋</t>
  </si>
  <si>
    <t>[南昌]7天酒店(望城新区店)(70885229)</t>
  </si>
  <si>
    <t>高级双床房&lt;双人入住&gt;&lt;内宾&gt;&lt;预付&gt;&lt;无早&gt;</t>
  </si>
  <si>
    <t>李娜</t>
  </si>
  <si>
    <t>[沈阳]尚客优品酒店(沈阳七号街地铁站店)(73258388)</t>
  </si>
  <si>
    <t>商务标准间&lt;双人入住&gt;&lt;内宾&gt;&lt;预付&gt;&lt;双早&gt;</t>
  </si>
  <si>
    <t>曹清安</t>
  </si>
  <si>
    <t>退单</t>
  </si>
  <si>
    <t>[广州]7天连锁酒店(广州黄花岗地铁站店)(71450630)</t>
  </si>
  <si>
    <t>精选大床房&lt;双人入住&gt;&lt;内宾&gt;&lt;预付&gt;&lt;无早&gt;</t>
  </si>
  <si>
    <t>伍佰捷</t>
  </si>
  <si>
    <t>，</t>
  </si>
  <si>
    <t>16872966338此单多收171.82元退回</t>
  </si>
  <si>
    <t>A211203161746481</t>
  </si>
  <si>
    <t>A211203161825481</t>
  </si>
  <si>
    <t>A2112031619101861</t>
  </si>
  <si>
    <t>CNY / HKD 当前参考汇率: 1.222834685</t>
  </si>
  <si>
    <t>总计： 4222.02 CNY/
5162.83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</si>
  <si>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</si>
  <si>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</si>
  <si>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</si>
  <si>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</si>
  <si>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</si>
  <si>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</si>
  <si>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</si>
  <si>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</si>
  <si>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</si>
  <si>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</si>
  <si>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</si>
  <si>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</si>
  <si>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</si>
  <si>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</si>
  <si>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</si>
  <si>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</si>
  <si>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</si>
  <si>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2021-11-28</t>
  </si>
  <si>
    <t>2317447</t>
  </si>
  <si>
    <t>广州融创施柏阁酒店</t>
  </si>
  <si>
    <t>2021-11-29</t>
  </si>
  <si>
    <t>2021-11-30</t>
  </si>
  <si>
    <t>退房日月结</t>
  </si>
  <si>
    <t>1300.12</t>
  </si>
  <si>
    <t>RMB</t>
  </si>
  <si>
    <t>0</t>
  </si>
  <si>
    <t>0.00</t>
  </si>
  <si>
    <t>携程汇智国内直连</t>
  </si>
  <si>
    <t>2021-11-28 19:19:55</t>
  </si>
  <si>
    <t>否</t>
  </si>
  <si>
    <t>汇智国际旅游发展有限公司</t>
  </si>
  <si>
    <t>直连</t>
  </si>
  <si>
    <t>2317898</t>
  </si>
  <si>
    <t>锦江之星(上海漕河泾星中路地铁站店)</t>
  </si>
  <si>
    <t>204.88</t>
  </si>
  <si>
    <t>2021-11-29 09:01:19</t>
  </si>
  <si>
    <t>2318048</t>
  </si>
  <si>
    <t>锦江之星(北京万丰路店)</t>
  </si>
  <si>
    <t>213.50</t>
  </si>
  <si>
    <t>2021-11-29 11:35:03</t>
  </si>
  <si>
    <t>2021-11-27</t>
  </si>
  <si>
    <t>2315531</t>
  </si>
  <si>
    <t>广州石奥客栈</t>
  </si>
  <si>
    <t>757.19</t>
  </si>
  <si>
    <t>2021-11-27 14:25:10</t>
  </si>
  <si>
    <t>2317790</t>
  </si>
  <si>
    <t>海怡大酒店(宁波站店)</t>
  </si>
  <si>
    <t>143.50</t>
  </si>
  <si>
    <t>2021-11-29 00:40:56</t>
  </si>
  <si>
    <t>2316940</t>
  </si>
  <si>
    <t>127.10</t>
  </si>
  <si>
    <t>2021-11-28 13:39:39</t>
  </si>
  <si>
    <t>2316601</t>
  </si>
  <si>
    <t>城市便捷酒店(汕头华山路店)</t>
  </si>
  <si>
    <t>173.77</t>
  </si>
  <si>
    <t>2021-11-28 08:12:34</t>
  </si>
  <si>
    <t>2318055</t>
  </si>
  <si>
    <t>锦江之星(锦州云飞桥店)</t>
  </si>
  <si>
    <t>155.34</t>
  </si>
  <si>
    <t>2021-11-29 11:38:00</t>
  </si>
  <si>
    <t>2021-11-26</t>
  </si>
  <si>
    <t>2313732</t>
  </si>
  <si>
    <t>梅州英思廷酒店</t>
  </si>
  <si>
    <t>245.15</t>
  </si>
  <si>
    <t>2021-11-26 16:03:52</t>
  </si>
  <si>
    <t>直采</t>
  </si>
  <si>
    <t>2318148</t>
  </si>
  <si>
    <t>尚客优品酒店（沈阳经济技术开发区七号街地铁站店）</t>
  </si>
  <si>
    <t>251.31</t>
  </si>
  <si>
    <t>2021-11-29 12:46:11</t>
  </si>
  <si>
    <t>2316417</t>
  </si>
  <si>
    <t>总统大酒店(广州天河岗顶店)</t>
  </si>
  <si>
    <t>821.98</t>
  </si>
  <si>
    <t>2021-11-27 23:01:57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</si>
</sst>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2" borderId="3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6" fillId="15" borderId="2" applyNumberFormat="0" applyAlignment="0" applyProtection="0">
      <alignment vertical="center"/>
    </xf>
    <xf numFmtId="0" fontId="22" fillId="21" borderId="8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"/>
  <sheetViews>
    <sheetView workbookViewId="0">
      <selection activeCell="C40" sqref="C40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16840240490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44528</v>
      </c>
      <c r="G2" s="5">
        <v>44530</v>
      </c>
      <c r="H2" s="4">
        <v>2</v>
      </c>
      <c r="I2" s="4">
        <v>2</v>
      </c>
      <c r="J2" s="4">
        <v>4</v>
      </c>
      <c r="K2" s="4" t="s">
        <v>29</v>
      </c>
      <c r="L2" s="4">
        <v>852.52</v>
      </c>
      <c r="M2" s="4">
        <v>852.52</v>
      </c>
      <c r="N2" s="4" t="s">
        <v>30</v>
      </c>
      <c r="O2" s="4" t="s">
        <v>31</v>
      </c>
      <c r="P2" s="4" t="s">
        <v>32</v>
      </c>
      <c r="Q2" s="4">
        <v>0</v>
      </c>
      <c r="R2" s="6">
        <v>44522</v>
      </c>
      <c r="S2" s="5">
        <v>44533</v>
      </c>
      <c r="T2" s="4" t="s">
        <v>33</v>
      </c>
      <c r="U2" s="4">
        <v>852.52</v>
      </c>
      <c r="V2" s="4">
        <v>0</v>
      </c>
      <c r="W2" s="4">
        <v>0</v>
      </c>
      <c r="X2" s="4">
        <v>2307041</v>
      </c>
    </row>
    <row r="3" s="4" customFormat="1" spans="1:24">
      <c r="A3" s="4">
        <v>16840240490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44528</v>
      </c>
      <c r="G3" s="5">
        <v>44530</v>
      </c>
      <c r="H3" s="4">
        <v>2</v>
      </c>
      <c r="I3" s="4">
        <v>2</v>
      </c>
      <c r="J3" s="4">
        <v>4</v>
      </c>
      <c r="K3" s="4" t="s">
        <v>29</v>
      </c>
      <c r="L3" s="4">
        <v>-852.52</v>
      </c>
      <c r="M3" s="4">
        <v>-852.52</v>
      </c>
      <c r="N3" s="4" t="s">
        <v>30</v>
      </c>
      <c r="O3" s="4" t="s">
        <v>31</v>
      </c>
      <c r="P3" s="4" t="s">
        <v>32</v>
      </c>
      <c r="Q3" s="4">
        <v>0</v>
      </c>
      <c r="R3" s="6">
        <v>44522</v>
      </c>
      <c r="S3" s="5">
        <v>44533</v>
      </c>
      <c r="T3" s="4" t="s">
        <v>33</v>
      </c>
      <c r="U3" s="4">
        <v>-852.52</v>
      </c>
      <c r="V3" s="4">
        <v>0</v>
      </c>
      <c r="W3" s="4">
        <v>0</v>
      </c>
      <c r="X3" s="4">
        <v>2307041</v>
      </c>
    </row>
    <row r="4" s="4" customFormat="1" spans="1:25">
      <c r="A4" s="4">
        <v>16870585152</v>
      </c>
      <c r="B4" s="4" t="s">
        <v>25</v>
      </c>
      <c r="C4" s="4" t="s">
        <v>26</v>
      </c>
      <c r="D4" s="4" t="s">
        <v>27</v>
      </c>
      <c r="E4" s="4" t="s">
        <v>35</v>
      </c>
      <c r="F4" s="5">
        <v>44529</v>
      </c>
      <c r="G4" s="5">
        <v>44530</v>
      </c>
      <c r="H4" s="4">
        <v>1</v>
      </c>
      <c r="I4" s="4">
        <v>1</v>
      </c>
      <c r="J4" s="4">
        <v>1</v>
      </c>
      <c r="K4" s="4" t="s">
        <v>29</v>
      </c>
      <c r="L4" s="4">
        <v>245.15</v>
      </c>
      <c r="M4" s="4">
        <v>245.15</v>
      </c>
      <c r="N4" s="4" t="s">
        <v>36</v>
      </c>
      <c r="O4" s="4" t="s">
        <v>31</v>
      </c>
      <c r="P4" s="4" t="s">
        <v>32</v>
      </c>
      <c r="Q4" s="4">
        <v>0</v>
      </c>
      <c r="R4" s="6">
        <v>44526</v>
      </c>
      <c r="S4" s="5">
        <v>44533</v>
      </c>
      <c r="T4" s="4" t="s">
        <v>33</v>
      </c>
      <c r="U4" s="4">
        <v>245.15</v>
      </c>
      <c r="V4" s="4">
        <v>0</v>
      </c>
      <c r="W4" s="4">
        <v>0</v>
      </c>
      <c r="X4" s="4">
        <v>2313732</v>
      </c>
      <c r="Y4" s="4" t="s">
        <v>37</v>
      </c>
    </row>
    <row r="5" s="4" customFormat="1" spans="1:25">
      <c r="A5" s="4">
        <v>16874374541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44529</v>
      </c>
      <c r="G5" s="5">
        <v>44530</v>
      </c>
      <c r="H5" s="4">
        <v>1</v>
      </c>
      <c r="I5" s="4">
        <v>1</v>
      </c>
      <c r="J5" s="4">
        <v>1</v>
      </c>
      <c r="K5" s="4" t="s">
        <v>29</v>
      </c>
      <c r="L5" s="4">
        <v>757.19</v>
      </c>
      <c r="M5" s="4">
        <v>757.19</v>
      </c>
      <c r="N5" s="4" t="s">
        <v>40</v>
      </c>
      <c r="O5" s="4" t="s">
        <v>31</v>
      </c>
      <c r="P5" s="4" t="s">
        <v>32</v>
      </c>
      <c r="Q5" s="4">
        <v>0</v>
      </c>
      <c r="R5" s="6">
        <v>44527</v>
      </c>
      <c r="S5" s="5">
        <v>44533</v>
      </c>
      <c r="T5" s="4" t="s">
        <v>33</v>
      </c>
      <c r="U5" s="4">
        <v>757.19</v>
      </c>
      <c r="V5" s="4">
        <v>0</v>
      </c>
      <c r="W5" s="4">
        <v>0</v>
      </c>
      <c r="X5" s="4">
        <v>2315531</v>
      </c>
      <c r="Y5" s="4">
        <v>2111270004</v>
      </c>
    </row>
    <row r="6" s="4" customFormat="1" spans="1:25">
      <c r="A6" s="4">
        <v>16879914167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44528</v>
      </c>
      <c r="G6" s="5">
        <v>44530</v>
      </c>
      <c r="H6" s="4">
        <v>1</v>
      </c>
      <c r="I6" s="4">
        <v>2</v>
      </c>
      <c r="J6" s="4">
        <v>2</v>
      </c>
      <c r="K6" s="4" t="s">
        <v>29</v>
      </c>
      <c r="L6" s="4">
        <v>821.98</v>
      </c>
      <c r="M6" s="4">
        <v>821.98</v>
      </c>
      <c r="N6" s="4" t="s">
        <v>43</v>
      </c>
      <c r="O6" s="4" t="s">
        <v>31</v>
      </c>
      <c r="P6" s="4" t="s">
        <v>32</v>
      </c>
      <c r="Q6" s="4">
        <v>0</v>
      </c>
      <c r="R6" s="6">
        <v>44527</v>
      </c>
      <c r="S6" s="5">
        <v>44533</v>
      </c>
      <c r="T6" s="4" t="s">
        <v>33</v>
      </c>
      <c r="U6" s="4">
        <v>821.98</v>
      </c>
      <c r="V6" s="4">
        <v>0</v>
      </c>
      <c r="W6" s="4">
        <v>0</v>
      </c>
      <c r="X6" s="4">
        <v>2316417</v>
      </c>
      <c r="Y6" s="4">
        <v>2111270039</v>
      </c>
    </row>
    <row r="7" s="4" customFormat="1" spans="1:24">
      <c r="A7" s="4">
        <v>16880542642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44529</v>
      </c>
      <c r="G7" s="5">
        <v>44530</v>
      </c>
      <c r="H7" s="4">
        <v>1</v>
      </c>
      <c r="I7" s="4">
        <v>1</v>
      </c>
      <c r="J7" s="4">
        <v>1</v>
      </c>
      <c r="K7" s="4" t="s">
        <v>29</v>
      </c>
      <c r="L7" s="4">
        <v>173.77</v>
      </c>
      <c r="M7" s="4">
        <v>173.77</v>
      </c>
      <c r="N7" s="4" t="s">
        <v>46</v>
      </c>
      <c r="O7" s="4" t="s">
        <v>31</v>
      </c>
      <c r="P7" s="4" t="s">
        <v>32</v>
      </c>
      <c r="Q7" s="4">
        <v>0</v>
      </c>
      <c r="R7" s="6">
        <v>44528</v>
      </c>
      <c r="S7" s="5">
        <v>44533</v>
      </c>
      <c r="T7" s="4" t="s">
        <v>33</v>
      </c>
      <c r="U7" s="4">
        <v>173.77</v>
      </c>
      <c r="V7" s="4">
        <v>0</v>
      </c>
      <c r="W7" s="4">
        <v>0</v>
      </c>
      <c r="X7" s="4">
        <v>2316601</v>
      </c>
    </row>
    <row r="8" s="4" customFormat="1" spans="1:24">
      <c r="A8" s="4">
        <v>16881475582</v>
      </c>
      <c r="B8" s="4" t="s">
        <v>25</v>
      </c>
      <c r="C8" s="4" t="s">
        <v>26</v>
      </c>
      <c r="D8" s="4" t="s">
        <v>47</v>
      </c>
      <c r="E8" s="4" t="s">
        <v>45</v>
      </c>
      <c r="F8" s="5">
        <v>44529</v>
      </c>
      <c r="G8" s="5">
        <v>44530</v>
      </c>
      <c r="H8" s="4">
        <v>1</v>
      </c>
      <c r="I8" s="4">
        <v>1</v>
      </c>
      <c r="J8" s="4">
        <v>1</v>
      </c>
      <c r="K8" s="4" t="s">
        <v>29</v>
      </c>
      <c r="L8" s="4">
        <v>127.1</v>
      </c>
      <c r="M8" s="4">
        <v>127.1</v>
      </c>
      <c r="N8" s="4" t="s">
        <v>48</v>
      </c>
      <c r="O8" s="4" t="s">
        <v>31</v>
      </c>
      <c r="P8" s="4" t="s">
        <v>32</v>
      </c>
      <c r="Q8" s="4">
        <v>0</v>
      </c>
      <c r="R8" s="6">
        <v>44528</v>
      </c>
      <c r="S8" s="5">
        <v>44533</v>
      </c>
      <c r="T8" s="4" t="s">
        <v>33</v>
      </c>
      <c r="U8" s="4">
        <v>127.1</v>
      </c>
      <c r="V8" s="4">
        <v>0</v>
      </c>
      <c r="W8" s="4">
        <v>0</v>
      </c>
      <c r="X8" s="4">
        <v>2316940</v>
      </c>
    </row>
    <row r="9" s="4" customFormat="1" spans="1:25">
      <c r="A9" s="4">
        <v>16882427942</v>
      </c>
      <c r="B9" s="4" t="s">
        <v>25</v>
      </c>
      <c r="C9" s="4" t="s">
        <v>26</v>
      </c>
      <c r="D9" s="4" t="s">
        <v>49</v>
      </c>
      <c r="E9" s="4" t="s">
        <v>50</v>
      </c>
      <c r="F9" s="5">
        <v>44529</v>
      </c>
      <c r="G9" s="5">
        <v>44530</v>
      </c>
      <c r="H9" s="4">
        <v>1</v>
      </c>
      <c r="I9" s="4">
        <v>1</v>
      </c>
      <c r="J9" s="4">
        <v>1</v>
      </c>
      <c r="K9" s="4" t="s">
        <v>29</v>
      </c>
      <c r="L9" s="4">
        <v>1300.12</v>
      </c>
      <c r="M9" s="4">
        <v>1300.12</v>
      </c>
      <c r="N9" s="4" t="s">
        <v>51</v>
      </c>
      <c r="O9" s="4" t="s">
        <v>31</v>
      </c>
      <c r="P9" s="4" t="s">
        <v>32</v>
      </c>
      <c r="Q9" s="4">
        <v>0</v>
      </c>
      <c r="R9" s="6">
        <v>44528</v>
      </c>
      <c r="S9" s="5">
        <v>44533</v>
      </c>
      <c r="T9" s="4" t="s">
        <v>33</v>
      </c>
      <c r="U9" s="4">
        <v>1300.12</v>
      </c>
      <c r="V9" s="4">
        <v>0</v>
      </c>
      <c r="W9" s="4">
        <v>0</v>
      </c>
      <c r="X9" s="4">
        <v>2317447</v>
      </c>
      <c r="Y9" s="4">
        <v>4529</v>
      </c>
    </row>
    <row r="10" s="4" customFormat="1" spans="1:25">
      <c r="A10" s="4">
        <v>16882495215</v>
      </c>
      <c r="B10" s="4" t="s">
        <v>25</v>
      </c>
      <c r="C10" s="4" t="s">
        <v>26</v>
      </c>
      <c r="D10" s="4" t="s">
        <v>52</v>
      </c>
      <c r="E10" s="4" t="s">
        <v>53</v>
      </c>
      <c r="F10" s="5">
        <v>44529</v>
      </c>
      <c r="G10" s="5">
        <v>44530</v>
      </c>
      <c r="H10" s="4">
        <v>1</v>
      </c>
      <c r="I10" s="4">
        <v>1</v>
      </c>
      <c r="J10" s="4">
        <v>1</v>
      </c>
      <c r="K10" s="4" t="s">
        <v>29</v>
      </c>
      <c r="L10" s="4">
        <v>221.35</v>
      </c>
      <c r="M10" s="4">
        <v>221.35</v>
      </c>
      <c r="N10" s="4" t="s">
        <v>54</v>
      </c>
      <c r="O10" s="4" t="s">
        <v>31</v>
      </c>
      <c r="P10" s="4" t="s">
        <v>32</v>
      </c>
      <c r="Q10" s="4">
        <v>0</v>
      </c>
      <c r="R10" s="6">
        <v>44528</v>
      </c>
      <c r="S10" s="5">
        <v>44533</v>
      </c>
      <c r="T10" s="4" t="s">
        <v>33</v>
      </c>
      <c r="U10" s="4">
        <v>221.35</v>
      </c>
      <c r="V10" s="4">
        <v>0</v>
      </c>
      <c r="W10" s="4">
        <v>0</v>
      </c>
      <c r="X10" s="4">
        <v>2317478</v>
      </c>
      <c r="Y10" s="4">
        <v>104064420134</v>
      </c>
    </row>
    <row r="11" s="4" customFormat="1" spans="1:24">
      <c r="A11" s="4">
        <v>16886346422</v>
      </c>
      <c r="B11" s="4" t="s">
        <v>25</v>
      </c>
      <c r="C11" s="4" t="s">
        <v>26</v>
      </c>
      <c r="D11" s="4" t="s">
        <v>47</v>
      </c>
      <c r="E11" s="4" t="s">
        <v>45</v>
      </c>
      <c r="F11" s="5">
        <v>44529</v>
      </c>
      <c r="G11" s="5">
        <v>44530</v>
      </c>
      <c r="H11" s="4">
        <v>1</v>
      </c>
      <c r="I11" s="4">
        <v>1</v>
      </c>
      <c r="J11" s="4">
        <v>1</v>
      </c>
      <c r="K11" s="4" t="s">
        <v>29</v>
      </c>
      <c r="L11" s="4">
        <v>143.5</v>
      </c>
      <c r="M11" s="4">
        <v>143.5</v>
      </c>
      <c r="N11" s="4" t="s">
        <v>55</v>
      </c>
      <c r="O11" s="4" t="s">
        <v>31</v>
      </c>
      <c r="P11" s="4" t="s">
        <v>32</v>
      </c>
      <c r="Q11" s="4">
        <v>0</v>
      </c>
      <c r="R11" s="6">
        <v>44529</v>
      </c>
      <c r="S11" s="5">
        <v>44533</v>
      </c>
      <c r="T11" s="4" t="s">
        <v>33</v>
      </c>
      <c r="U11" s="4">
        <v>143.5</v>
      </c>
      <c r="V11" s="4">
        <v>0</v>
      </c>
      <c r="W11" s="4">
        <v>0</v>
      </c>
      <c r="X11" s="4">
        <v>2317790</v>
      </c>
    </row>
    <row r="12" s="4" customFormat="1" spans="1:25">
      <c r="A12" s="4">
        <v>16886759658</v>
      </c>
      <c r="B12" s="4" t="s">
        <v>25</v>
      </c>
      <c r="C12" s="4" t="s">
        <v>26</v>
      </c>
      <c r="D12" s="4" t="s">
        <v>56</v>
      </c>
      <c r="E12" s="4" t="s">
        <v>57</v>
      </c>
      <c r="F12" s="5">
        <v>44529</v>
      </c>
      <c r="G12" s="5">
        <v>44530</v>
      </c>
      <c r="H12" s="4">
        <v>1</v>
      </c>
      <c r="I12" s="4">
        <v>1</v>
      </c>
      <c r="J12" s="4">
        <v>1</v>
      </c>
      <c r="K12" s="4" t="s">
        <v>29</v>
      </c>
      <c r="L12" s="4">
        <v>204.88</v>
      </c>
      <c r="M12" s="4">
        <v>204.88</v>
      </c>
      <c r="N12" s="4" t="s">
        <v>58</v>
      </c>
      <c r="O12" s="4" t="s">
        <v>31</v>
      </c>
      <c r="P12" s="4" t="s">
        <v>32</v>
      </c>
      <c r="Q12" s="4">
        <v>0</v>
      </c>
      <c r="R12" s="6">
        <v>44529</v>
      </c>
      <c r="S12" s="5">
        <v>44533</v>
      </c>
      <c r="T12" s="4" t="s">
        <v>33</v>
      </c>
      <c r="U12" s="4">
        <v>204.88</v>
      </c>
      <c r="V12" s="4">
        <v>0</v>
      </c>
      <c r="W12" s="4">
        <v>0</v>
      </c>
      <c r="X12" s="4">
        <v>2317898</v>
      </c>
      <c r="Y12" s="4">
        <v>104065369074</v>
      </c>
    </row>
    <row r="13" s="4" customFormat="1" spans="1:25">
      <c r="A13" s="4">
        <v>16882495215</v>
      </c>
      <c r="B13" s="4" t="s">
        <v>25</v>
      </c>
      <c r="C13" s="4" t="s">
        <v>34</v>
      </c>
      <c r="D13" s="4" t="s">
        <v>52</v>
      </c>
      <c r="E13" s="4" t="s">
        <v>53</v>
      </c>
      <c r="F13" s="5">
        <v>44529</v>
      </c>
      <c r="G13" s="5">
        <v>44530</v>
      </c>
      <c r="H13" s="4">
        <v>1</v>
      </c>
      <c r="I13" s="4">
        <v>1</v>
      </c>
      <c r="J13" s="4">
        <v>1</v>
      </c>
      <c r="K13" s="4" t="s">
        <v>29</v>
      </c>
      <c r="L13" s="4">
        <v>-221.35</v>
      </c>
      <c r="M13" s="4">
        <v>-221.35</v>
      </c>
      <c r="N13" s="4" t="s">
        <v>54</v>
      </c>
      <c r="O13" s="4" t="s">
        <v>31</v>
      </c>
      <c r="P13" s="4" t="s">
        <v>32</v>
      </c>
      <c r="Q13" s="4">
        <v>0</v>
      </c>
      <c r="R13" s="6">
        <v>44528</v>
      </c>
      <c r="S13" s="5">
        <v>44533</v>
      </c>
      <c r="T13" s="4" t="s">
        <v>33</v>
      </c>
      <c r="U13" s="4">
        <v>-221.35</v>
      </c>
      <c r="V13" s="4">
        <v>0</v>
      </c>
      <c r="W13" s="4">
        <v>0</v>
      </c>
      <c r="X13" s="4">
        <v>2317478</v>
      </c>
      <c r="Y13" s="4">
        <v>104064420134</v>
      </c>
    </row>
    <row r="14" s="4" customFormat="1" spans="1:25">
      <c r="A14" s="4">
        <v>16887218932</v>
      </c>
      <c r="B14" s="4" t="s">
        <v>25</v>
      </c>
      <c r="C14" s="4" t="s">
        <v>26</v>
      </c>
      <c r="D14" s="4" t="s">
        <v>59</v>
      </c>
      <c r="E14" s="4" t="s">
        <v>60</v>
      </c>
      <c r="F14" s="5">
        <v>44529</v>
      </c>
      <c r="G14" s="5">
        <v>44530</v>
      </c>
      <c r="H14" s="4">
        <v>1</v>
      </c>
      <c r="I14" s="4">
        <v>1</v>
      </c>
      <c r="J14" s="4">
        <v>1</v>
      </c>
      <c r="K14" s="4" t="s">
        <v>29</v>
      </c>
      <c r="L14" s="4">
        <v>213.5</v>
      </c>
      <c r="M14" s="4">
        <v>213.5</v>
      </c>
      <c r="N14" s="4" t="s">
        <v>61</v>
      </c>
      <c r="O14" s="4" t="s">
        <v>31</v>
      </c>
      <c r="P14" s="4" t="s">
        <v>32</v>
      </c>
      <c r="Q14" s="4">
        <v>0</v>
      </c>
      <c r="R14" s="6">
        <v>44529</v>
      </c>
      <c r="S14" s="5">
        <v>44533</v>
      </c>
      <c r="T14" s="4" t="s">
        <v>33</v>
      </c>
      <c r="U14" s="4">
        <v>213.5</v>
      </c>
      <c r="V14" s="4">
        <v>0</v>
      </c>
      <c r="W14" s="4">
        <v>0</v>
      </c>
      <c r="X14" s="4">
        <v>2318048</v>
      </c>
      <c r="Y14" s="4">
        <v>104065675664</v>
      </c>
    </row>
    <row r="15" s="4" customFormat="1" spans="1:25">
      <c r="A15" s="4">
        <v>16887228047</v>
      </c>
      <c r="B15" s="4" t="s">
        <v>25</v>
      </c>
      <c r="C15" s="4" t="s">
        <v>26</v>
      </c>
      <c r="D15" s="4" t="s">
        <v>62</v>
      </c>
      <c r="E15" s="4" t="s">
        <v>63</v>
      </c>
      <c r="F15" s="5">
        <v>44529</v>
      </c>
      <c r="G15" s="5">
        <v>44530</v>
      </c>
      <c r="H15" s="4">
        <v>1</v>
      </c>
      <c r="I15" s="4">
        <v>1</v>
      </c>
      <c r="J15" s="4">
        <v>1</v>
      </c>
      <c r="K15" s="4" t="s">
        <v>29</v>
      </c>
      <c r="L15" s="4">
        <v>155.34</v>
      </c>
      <c r="M15" s="4">
        <v>155.34</v>
      </c>
      <c r="N15" s="4" t="s">
        <v>64</v>
      </c>
      <c r="O15" s="4" t="s">
        <v>31</v>
      </c>
      <c r="P15" s="4" t="s">
        <v>32</v>
      </c>
      <c r="Q15" s="4">
        <v>0</v>
      </c>
      <c r="R15" s="6">
        <v>44529</v>
      </c>
      <c r="S15" s="5">
        <v>44533</v>
      </c>
      <c r="T15" s="4" t="s">
        <v>33</v>
      </c>
      <c r="U15" s="4">
        <v>155.34</v>
      </c>
      <c r="V15" s="4">
        <v>0</v>
      </c>
      <c r="W15" s="4">
        <v>0</v>
      </c>
      <c r="X15" s="4">
        <v>2318055</v>
      </c>
      <c r="Y15" s="4">
        <v>104065682074</v>
      </c>
    </row>
    <row r="16" s="4" customFormat="1" spans="1:24">
      <c r="A16" s="4">
        <v>16887289320</v>
      </c>
      <c r="B16" s="4" t="s">
        <v>25</v>
      </c>
      <c r="C16" s="4" t="s">
        <v>26</v>
      </c>
      <c r="D16" s="4" t="s">
        <v>65</v>
      </c>
      <c r="E16" s="4" t="s">
        <v>66</v>
      </c>
      <c r="F16" s="5">
        <v>44529</v>
      </c>
      <c r="G16" s="5">
        <v>44530</v>
      </c>
      <c r="H16" s="4">
        <v>1</v>
      </c>
      <c r="I16" s="4">
        <v>1</v>
      </c>
      <c r="J16" s="4">
        <v>1</v>
      </c>
      <c r="K16" s="4" t="s">
        <v>29</v>
      </c>
      <c r="L16" s="4">
        <v>171.81</v>
      </c>
      <c r="M16" s="4">
        <v>171.81</v>
      </c>
      <c r="N16" s="4" t="s">
        <v>67</v>
      </c>
      <c r="O16" s="4" t="s">
        <v>31</v>
      </c>
      <c r="P16" s="4" t="s">
        <v>32</v>
      </c>
      <c r="Q16" s="4">
        <v>0</v>
      </c>
      <c r="R16" s="6">
        <v>44529</v>
      </c>
      <c r="S16" s="5">
        <v>44533</v>
      </c>
      <c r="T16" s="4" t="s">
        <v>33</v>
      </c>
      <c r="U16" s="4">
        <v>171.81</v>
      </c>
      <c r="V16" s="4">
        <v>0</v>
      </c>
      <c r="W16" s="4">
        <v>0</v>
      </c>
      <c r="X16" s="4">
        <v>2318074</v>
      </c>
    </row>
    <row r="17" s="4" customFormat="1" spans="1:24">
      <c r="A17" s="4">
        <v>16887289320</v>
      </c>
      <c r="B17" s="4" t="s">
        <v>25</v>
      </c>
      <c r="C17" s="4" t="s">
        <v>34</v>
      </c>
      <c r="D17" s="4" t="s">
        <v>65</v>
      </c>
      <c r="E17" s="4" t="s">
        <v>66</v>
      </c>
      <c r="F17" s="5">
        <v>44529</v>
      </c>
      <c r="G17" s="5">
        <v>44530</v>
      </c>
      <c r="H17" s="4">
        <v>1</v>
      </c>
      <c r="I17" s="4">
        <v>1</v>
      </c>
      <c r="J17" s="4">
        <v>1</v>
      </c>
      <c r="K17" s="4" t="s">
        <v>29</v>
      </c>
      <c r="L17" s="4">
        <v>-171.81</v>
      </c>
      <c r="M17" s="4">
        <v>-171.81</v>
      </c>
      <c r="N17" s="4" t="s">
        <v>67</v>
      </c>
      <c r="O17" s="4" t="s">
        <v>31</v>
      </c>
      <c r="P17" s="4" t="s">
        <v>32</v>
      </c>
      <c r="Q17" s="4">
        <v>0</v>
      </c>
      <c r="R17" s="6">
        <v>44529</v>
      </c>
      <c r="S17" s="5">
        <v>44533</v>
      </c>
      <c r="T17" s="4" t="s">
        <v>33</v>
      </c>
      <c r="U17" s="4">
        <v>-171.81</v>
      </c>
      <c r="V17" s="4">
        <v>0</v>
      </c>
      <c r="W17" s="4">
        <v>0</v>
      </c>
      <c r="X17" s="4">
        <v>2318074</v>
      </c>
    </row>
    <row r="18" s="4" customFormat="1" spans="1:24">
      <c r="A18" s="4">
        <v>16887512831</v>
      </c>
      <c r="B18" s="4" t="s">
        <v>25</v>
      </c>
      <c r="C18" s="4" t="s">
        <v>26</v>
      </c>
      <c r="D18" s="4" t="s">
        <v>68</v>
      </c>
      <c r="E18" s="4" t="s">
        <v>69</v>
      </c>
      <c r="F18" s="5">
        <v>44529</v>
      </c>
      <c r="G18" s="5">
        <v>44530</v>
      </c>
      <c r="H18" s="4">
        <v>1</v>
      </c>
      <c r="I18" s="4">
        <v>1</v>
      </c>
      <c r="J18" s="4">
        <v>1</v>
      </c>
      <c r="K18" s="4" t="s">
        <v>29</v>
      </c>
      <c r="L18" s="4">
        <v>251.31</v>
      </c>
      <c r="M18" s="4">
        <v>251.31</v>
      </c>
      <c r="N18" s="4" t="s">
        <v>70</v>
      </c>
      <c r="O18" s="4" t="s">
        <v>31</v>
      </c>
      <c r="P18" s="4" t="s">
        <v>32</v>
      </c>
      <c r="Q18" s="4">
        <v>0</v>
      </c>
      <c r="R18" s="6">
        <v>44529</v>
      </c>
      <c r="S18" s="5">
        <v>44533</v>
      </c>
      <c r="T18" s="4" t="s">
        <v>33</v>
      </c>
      <c r="U18" s="4">
        <v>251.31</v>
      </c>
      <c r="V18" s="4">
        <v>0</v>
      </c>
      <c r="W18" s="4">
        <v>0</v>
      </c>
      <c r="X18" s="4">
        <v>2318148</v>
      </c>
    </row>
    <row r="19" s="4" customFormat="1" spans="1:25">
      <c r="A19" s="4">
        <v>16872966338</v>
      </c>
      <c r="B19" s="4" t="s">
        <v>25</v>
      </c>
      <c r="C19" s="4" t="s">
        <v>71</v>
      </c>
      <c r="D19" s="4" t="s">
        <v>72</v>
      </c>
      <c r="E19" s="4" t="s">
        <v>73</v>
      </c>
      <c r="F19" s="5">
        <v>44527</v>
      </c>
      <c r="G19" s="5">
        <v>44528</v>
      </c>
      <c r="H19" s="4">
        <v>1</v>
      </c>
      <c r="I19" s="4">
        <v>1</v>
      </c>
      <c r="J19" s="4">
        <v>1</v>
      </c>
      <c r="K19" s="4" t="s">
        <v>29</v>
      </c>
      <c r="L19" s="4">
        <v>-171.82</v>
      </c>
      <c r="M19" s="4">
        <v>-171.82</v>
      </c>
      <c r="N19" s="4" t="s">
        <v>74</v>
      </c>
      <c r="O19" s="4" t="s">
        <v>31</v>
      </c>
      <c r="P19" s="4" t="s">
        <v>32</v>
      </c>
      <c r="Q19" s="4">
        <v>0</v>
      </c>
      <c r="R19" s="6">
        <v>44527</v>
      </c>
      <c r="S19" s="5">
        <v>44533</v>
      </c>
      <c r="T19" s="4" t="s">
        <v>33</v>
      </c>
      <c r="U19" s="4">
        <v>-171.82</v>
      </c>
      <c r="V19" s="4">
        <v>0</v>
      </c>
      <c r="W19" s="4">
        <v>0</v>
      </c>
      <c r="X19" s="4">
        <v>2315097</v>
      </c>
      <c r="Y19" s="4">
        <v>104059818214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6"/>
  <sheetViews>
    <sheetView tabSelected="1" workbookViewId="0">
      <selection activeCell="A22" sqref="A22:E26"/>
    </sheetView>
  </sheetViews>
  <sheetFormatPr defaultColWidth="9" defaultRowHeight="13.5"/>
  <cols>
    <col min="1" max="1" width="12.375" style="4" customWidth="1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75</v>
      </c>
    </row>
    <row r="2" s="4" customFormat="1" hidden="1" spans="1:9">
      <c r="A2" s="4">
        <v>16840240490</v>
      </c>
      <c r="B2" s="5">
        <v>44528</v>
      </c>
      <c r="C2" s="5">
        <v>44530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spans="1:9">
      <c r="A3" s="4">
        <v>16870585152</v>
      </c>
      <c r="B3" s="5">
        <v>44529</v>
      </c>
      <c r="C3" s="5">
        <v>44530</v>
      </c>
      <c r="D3" s="4">
        <v>245.15</v>
      </c>
      <c r="E3" s="4" t="str">
        <f>VLOOKUP(A3,HOP!A:L,12,0)</f>
        <v>245.15</v>
      </c>
      <c r="F3" s="4" t="str">
        <f>VLOOKUP(A3,HOP!A:C,3,0)</f>
        <v>2313732</v>
      </c>
      <c r="G3" s="4">
        <f t="shared" ref="G3:G16" si="0">D3-E3</f>
        <v>0</v>
      </c>
      <c r="H3" s="4" t="str">
        <f t="shared" ref="H3:H16" si="1">$H$1&amp;F3</f>
        <v>，2313732</v>
      </c>
      <c r="I3" s="4" t="str">
        <f>VLOOKUP(A3,HOP!A:T,20,0)</f>
        <v>直采</v>
      </c>
    </row>
    <row r="4" s="4" customFormat="1" spans="1:9">
      <c r="A4" s="4">
        <v>16874374541</v>
      </c>
      <c r="B4" s="5">
        <v>44529</v>
      </c>
      <c r="C4" s="5">
        <v>44530</v>
      </c>
      <c r="D4" s="4">
        <v>757.19</v>
      </c>
      <c r="E4" s="4" t="str">
        <f>VLOOKUP(A4,HOP!A:L,12,0)</f>
        <v>757.19</v>
      </c>
      <c r="F4" s="4" t="str">
        <f>VLOOKUP(A4,HOP!A:C,3,0)</f>
        <v>2315531</v>
      </c>
      <c r="G4" s="4">
        <f t="shared" si="0"/>
        <v>0</v>
      </c>
      <c r="H4" s="4" t="str">
        <f t="shared" si="1"/>
        <v>，2315531</v>
      </c>
      <c r="I4" s="4" t="str">
        <f>VLOOKUP(A4,HOP!A:T,20,0)</f>
        <v>直连</v>
      </c>
    </row>
    <row r="5" s="4" customFormat="1" spans="1:9">
      <c r="A5" s="4">
        <v>16879914167</v>
      </c>
      <c r="B5" s="5">
        <v>44528</v>
      </c>
      <c r="C5" s="5">
        <v>44530</v>
      </c>
      <c r="D5" s="4">
        <v>821.98</v>
      </c>
      <c r="E5" s="4" t="str">
        <f>VLOOKUP(A5,HOP!A:L,12,0)</f>
        <v>821.98</v>
      </c>
      <c r="F5" s="4" t="str">
        <f>VLOOKUP(A5,HOP!A:C,3,0)</f>
        <v>2316417</v>
      </c>
      <c r="G5" s="4">
        <f t="shared" si="0"/>
        <v>0</v>
      </c>
      <c r="H5" s="4" t="str">
        <f t="shared" si="1"/>
        <v>，2316417</v>
      </c>
      <c r="I5" s="4" t="str">
        <f>VLOOKUP(A5,HOP!A:T,20,0)</f>
        <v>直连</v>
      </c>
    </row>
    <row r="6" s="4" customFormat="1" spans="1:9">
      <c r="A6" s="4">
        <v>16880542642</v>
      </c>
      <c r="B6" s="5">
        <v>44529</v>
      </c>
      <c r="C6" s="5">
        <v>44530</v>
      </c>
      <c r="D6" s="4">
        <v>173.77</v>
      </c>
      <c r="E6" s="4" t="str">
        <f>VLOOKUP(A6,HOP!A:L,12,0)</f>
        <v>173.77</v>
      </c>
      <c r="F6" s="4" t="str">
        <f>VLOOKUP(A6,HOP!A:C,3,0)</f>
        <v>2316601</v>
      </c>
      <c r="G6" s="4">
        <f t="shared" si="0"/>
        <v>0</v>
      </c>
      <c r="H6" s="4" t="str">
        <f t="shared" si="1"/>
        <v>，2316601</v>
      </c>
      <c r="I6" s="4" t="str">
        <f>VLOOKUP(A6,HOP!A:T,20,0)</f>
        <v>直连</v>
      </c>
    </row>
    <row r="7" s="4" customFormat="1" spans="1:9">
      <c r="A7" s="4">
        <v>16881475582</v>
      </c>
      <c r="B7" s="5">
        <v>44529</v>
      </c>
      <c r="C7" s="5">
        <v>44530</v>
      </c>
      <c r="D7" s="4">
        <v>127.1</v>
      </c>
      <c r="E7" s="4" t="str">
        <f>VLOOKUP(A7,HOP!A:L,12,0)</f>
        <v>127.10</v>
      </c>
      <c r="F7" s="4" t="str">
        <f>VLOOKUP(A7,HOP!A:C,3,0)</f>
        <v>2316940</v>
      </c>
      <c r="G7" s="4">
        <f t="shared" si="0"/>
        <v>0</v>
      </c>
      <c r="H7" s="4" t="str">
        <f t="shared" si="1"/>
        <v>，2316940</v>
      </c>
      <c r="I7" s="4" t="str">
        <f>VLOOKUP(A7,HOP!A:T,20,0)</f>
        <v>直连</v>
      </c>
    </row>
    <row r="8" s="4" customFormat="1" spans="1:9">
      <c r="A8" s="4">
        <v>16882427942</v>
      </c>
      <c r="B8" s="5">
        <v>44529</v>
      </c>
      <c r="C8" s="5">
        <v>44530</v>
      </c>
      <c r="D8" s="4">
        <v>1300.12</v>
      </c>
      <c r="E8" s="4" t="str">
        <f>VLOOKUP(A8,HOP!A:L,12,0)</f>
        <v>1300.12</v>
      </c>
      <c r="F8" s="4" t="str">
        <f>VLOOKUP(A8,HOP!A:C,3,0)</f>
        <v>2317447</v>
      </c>
      <c r="G8" s="4">
        <f t="shared" si="0"/>
        <v>0</v>
      </c>
      <c r="H8" s="4" t="str">
        <f t="shared" si="1"/>
        <v>，2317447</v>
      </c>
      <c r="I8" s="4" t="str">
        <f>VLOOKUP(A8,HOP!A:T,20,0)</f>
        <v>直连</v>
      </c>
    </row>
    <row r="9" s="4" customFormat="1" hidden="1" spans="1:9">
      <c r="A9" s="4">
        <v>16882495215</v>
      </c>
      <c r="B9" s="5">
        <v>44529</v>
      </c>
      <c r="C9" s="5">
        <v>44530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VLOOKUP(A9,HOP!A:T,20,0)</f>
        <v>#N/A</v>
      </c>
    </row>
    <row r="10" s="4" customFormat="1" spans="1:9">
      <c r="A10" s="4">
        <v>16886346422</v>
      </c>
      <c r="B10" s="5">
        <v>44529</v>
      </c>
      <c r="C10" s="5">
        <v>44530</v>
      </c>
      <c r="D10" s="4">
        <v>143.5</v>
      </c>
      <c r="E10" s="4" t="str">
        <f>VLOOKUP(A10,HOP!A:L,12,0)</f>
        <v>143.50</v>
      </c>
      <c r="F10" s="4" t="str">
        <f>VLOOKUP(A10,HOP!A:C,3,0)</f>
        <v>2317790</v>
      </c>
      <c r="G10" s="4">
        <f t="shared" si="0"/>
        <v>0</v>
      </c>
      <c r="H10" s="4" t="str">
        <f t="shared" si="1"/>
        <v>，2317790</v>
      </c>
      <c r="I10" s="4" t="str">
        <f>VLOOKUP(A10,HOP!A:T,20,0)</f>
        <v>直连</v>
      </c>
    </row>
    <row r="11" s="4" customFormat="1" spans="1:9">
      <c r="A11" s="4">
        <v>16886759658</v>
      </c>
      <c r="B11" s="5">
        <v>44529</v>
      </c>
      <c r="C11" s="5">
        <v>44530</v>
      </c>
      <c r="D11" s="4">
        <v>204.88</v>
      </c>
      <c r="E11" s="4" t="str">
        <f>VLOOKUP(A11,HOP!A:L,12,0)</f>
        <v>204.88</v>
      </c>
      <c r="F11" s="4" t="str">
        <f>VLOOKUP(A11,HOP!A:C,3,0)</f>
        <v>2317898</v>
      </c>
      <c r="G11" s="4">
        <f t="shared" si="0"/>
        <v>0</v>
      </c>
      <c r="H11" s="4" t="str">
        <f t="shared" si="1"/>
        <v>，2317898</v>
      </c>
      <c r="I11" s="4" t="str">
        <f>VLOOKUP(A11,HOP!A:T,20,0)</f>
        <v>直连</v>
      </c>
    </row>
    <row r="12" s="4" customFormat="1" spans="1:9">
      <c r="A12" s="4">
        <v>16887218932</v>
      </c>
      <c r="B12" s="5">
        <v>44529</v>
      </c>
      <c r="C12" s="5">
        <v>44530</v>
      </c>
      <c r="D12" s="4">
        <v>213.5</v>
      </c>
      <c r="E12" s="4" t="str">
        <f>VLOOKUP(A12,HOP!A:L,12,0)</f>
        <v>213.50</v>
      </c>
      <c r="F12" s="4" t="str">
        <f>VLOOKUP(A12,HOP!A:C,3,0)</f>
        <v>2318048</v>
      </c>
      <c r="G12" s="4">
        <f t="shared" si="0"/>
        <v>0</v>
      </c>
      <c r="H12" s="4" t="str">
        <f t="shared" si="1"/>
        <v>，2318048</v>
      </c>
      <c r="I12" s="4" t="str">
        <f>VLOOKUP(A12,HOP!A:T,20,0)</f>
        <v>直连</v>
      </c>
    </row>
    <row r="13" s="4" customFormat="1" spans="1:9">
      <c r="A13" s="4">
        <v>16887228047</v>
      </c>
      <c r="B13" s="5">
        <v>44529</v>
      </c>
      <c r="C13" s="5">
        <v>44530</v>
      </c>
      <c r="D13" s="4">
        <v>155.34</v>
      </c>
      <c r="E13" s="4" t="str">
        <f>VLOOKUP(A13,HOP!A:L,12,0)</f>
        <v>155.34</v>
      </c>
      <c r="F13" s="4" t="str">
        <f>VLOOKUP(A13,HOP!A:C,3,0)</f>
        <v>2318055</v>
      </c>
      <c r="G13" s="4">
        <f t="shared" si="0"/>
        <v>0</v>
      </c>
      <c r="H13" s="4" t="str">
        <f t="shared" si="1"/>
        <v>，2318055</v>
      </c>
      <c r="I13" s="4" t="str">
        <f>VLOOKUP(A13,HOP!A:T,20,0)</f>
        <v>直连</v>
      </c>
    </row>
    <row r="14" s="4" customFormat="1" hidden="1" spans="1:9">
      <c r="A14" s="4">
        <v>16887289320</v>
      </c>
      <c r="B14" s="5">
        <v>44529</v>
      </c>
      <c r="C14" s="5">
        <v>44530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VLOOKUP(A14,HOP!A:T,20,0)</f>
        <v>#N/A</v>
      </c>
    </row>
    <row r="15" s="4" customFormat="1" spans="1:9">
      <c r="A15" s="4">
        <v>16887512831</v>
      </c>
      <c r="B15" s="5">
        <v>44529</v>
      </c>
      <c r="C15" s="5">
        <v>44530</v>
      </c>
      <c r="D15" s="4">
        <v>251.31</v>
      </c>
      <c r="E15" s="4" t="str">
        <f>VLOOKUP(A15,HOP!A:L,12,0)</f>
        <v>251.31</v>
      </c>
      <c r="F15" s="4" t="str">
        <f>VLOOKUP(A15,HOP!A:C,3,0)</f>
        <v>2318148</v>
      </c>
      <c r="G15" s="4">
        <f t="shared" si="0"/>
        <v>0</v>
      </c>
      <c r="H15" s="4" t="str">
        <f t="shared" si="1"/>
        <v>，2318148</v>
      </c>
      <c r="I15" s="4" t="str">
        <f>VLOOKUP(A15,HOP!A:T,20,0)</f>
        <v>直连</v>
      </c>
    </row>
    <row r="16" s="4" customFormat="1" spans="1:10">
      <c r="A16" s="4">
        <v>16872966338</v>
      </c>
      <c r="B16" s="5">
        <v>44527</v>
      </c>
      <c r="C16" s="5">
        <v>44528</v>
      </c>
      <c r="D16" s="4">
        <v>-171.82</v>
      </c>
      <c r="E16" s="4" t="e">
        <f>VLOOKUP(A16,HOP!A:L,12,0)</f>
        <v>#N/A</v>
      </c>
      <c r="F16" s="4">
        <v>2315097</v>
      </c>
      <c r="G16" s="4" t="e">
        <f t="shared" si="0"/>
        <v>#N/A</v>
      </c>
      <c r="H16" s="4" t="str">
        <f t="shared" si="1"/>
        <v>，2315097</v>
      </c>
      <c r="I16" s="4" t="e">
        <f>VLOOKUP(A16,HOP!A:T,20,0)</f>
        <v>#N/A</v>
      </c>
      <c r="J16" s="4" t="s">
        <v>76</v>
      </c>
    </row>
    <row r="18" spans="4:4">
      <c r="D18" s="4">
        <f>SUM(D2:D17)</f>
        <v>4222.02</v>
      </c>
    </row>
    <row r="22" spans="1:5">
      <c r="A22" s="4" t="s">
        <v>77</v>
      </c>
      <c r="D22" s="4">
        <v>245.15</v>
      </c>
      <c r="E22" s="4">
        <v>299.78</v>
      </c>
    </row>
    <row r="23" spans="1:5">
      <c r="A23" s="4" t="s">
        <v>78</v>
      </c>
      <c r="D23" s="4">
        <v>4148.69</v>
      </c>
      <c r="E23" s="4">
        <v>5073.16</v>
      </c>
    </row>
    <row r="24" spans="1:5">
      <c r="A24" s="4" t="s">
        <v>79</v>
      </c>
      <c r="D24" s="4">
        <v>-171.82</v>
      </c>
      <c r="E24" s="4">
        <v>-210.11</v>
      </c>
    </row>
    <row r="25" spans="1:5">
      <c r="A25" s="4" t="s">
        <v>80</v>
      </c>
      <c r="D25" s="4">
        <f>SUBTOTAL(9,D22:D24)</f>
        <v>4222.02</v>
      </c>
      <c r="E25" s="4">
        <f>SUBTOTAL(9,E22:E24)</f>
        <v>5162.83</v>
      </c>
    </row>
    <row r="26" spans="1:1">
      <c r="A26" s="4" t="s">
        <v>81</v>
      </c>
    </row>
  </sheetData>
  <autoFilter ref="A1:XFD18">
    <filterColumn colId="3">
      <filters blank="1">
        <filter val="127.1"/>
        <filter val="251.31"/>
        <filter val="-171.82"/>
        <filter val="1300.12"/>
        <filter val="4222.02"/>
        <filter val="155.34"/>
        <filter val="143.5"/>
        <filter val="213.5"/>
        <filter val="245.15"/>
        <filter val="173.77"/>
        <filter val="204.88"/>
        <filter val="821.98"/>
        <filter val="757.1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82</v>
      </c>
      <c r="B1" s="2" t="s">
        <v>83</v>
      </c>
      <c r="C1" s="2" t="s">
        <v>84</v>
      </c>
      <c r="D1" s="2" t="s">
        <v>85</v>
      </c>
      <c r="E1" s="2" t="s">
        <v>13</v>
      </c>
      <c r="F1" s="2" t="s">
        <v>5</v>
      </c>
      <c r="G1" s="2" t="s">
        <v>6</v>
      </c>
      <c r="H1" s="2" t="s">
        <v>86</v>
      </c>
      <c r="I1" s="2" t="s">
        <v>87</v>
      </c>
      <c r="J1" s="2" t="s">
        <v>88</v>
      </c>
      <c r="K1" s="2" t="s">
        <v>89</v>
      </c>
      <c r="L1" s="2" t="s">
        <v>90</v>
      </c>
      <c r="M1" s="2" t="s">
        <v>91</v>
      </c>
      <c r="N1" s="2" t="s">
        <v>92</v>
      </c>
      <c r="O1" s="2" t="s">
        <v>93</v>
      </c>
      <c r="P1" s="2" t="s">
        <v>94</v>
      </c>
      <c r="Q1" s="2" t="s">
        <v>95</v>
      </c>
      <c r="R1" s="2" t="s">
        <v>96</v>
      </c>
      <c r="S1" s="2" t="s">
        <v>97</v>
      </c>
      <c r="T1" s="2" t="s">
        <v>98</v>
      </c>
    </row>
    <row r="2" s="1" customFormat="1" spans="1:20">
      <c r="A2" s="3">
        <v>16882427942</v>
      </c>
      <c r="B2" s="1" t="s">
        <v>99</v>
      </c>
      <c r="C2" s="1" t="s">
        <v>100</v>
      </c>
      <c r="D2" s="1" t="s">
        <v>101</v>
      </c>
      <c r="E2" s="1" t="s">
        <v>51</v>
      </c>
      <c r="F2" s="1" t="s">
        <v>102</v>
      </c>
      <c r="G2" s="1" t="s">
        <v>103</v>
      </c>
      <c r="H2" s="1" t="s">
        <v>104</v>
      </c>
      <c r="I2" s="1" t="s">
        <v>105</v>
      </c>
      <c r="J2" s="1" t="s">
        <v>106</v>
      </c>
      <c r="K2" s="1" t="s">
        <v>105</v>
      </c>
      <c r="L2" s="1" t="s">
        <v>105</v>
      </c>
      <c r="M2" s="1" t="s">
        <v>107</v>
      </c>
      <c r="N2" s="1" t="s">
        <v>107</v>
      </c>
      <c r="O2" s="1" t="s">
        <v>108</v>
      </c>
      <c r="P2" s="1" t="s">
        <v>109</v>
      </c>
      <c r="Q2" s="1" t="s">
        <v>110</v>
      </c>
      <c r="R2" s="1" t="s">
        <v>111</v>
      </c>
      <c r="S2" s="1" t="s">
        <v>112</v>
      </c>
      <c r="T2" s="1" t="s">
        <v>113</v>
      </c>
    </row>
    <row r="3" s="1" customFormat="1" spans="1:20">
      <c r="A3" s="3">
        <v>16886759658</v>
      </c>
      <c r="B3" s="1" t="s">
        <v>102</v>
      </c>
      <c r="C3" s="1" t="s">
        <v>114</v>
      </c>
      <c r="D3" s="1" t="s">
        <v>115</v>
      </c>
      <c r="E3" s="1" t="s">
        <v>58</v>
      </c>
      <c r="F3" s="1" t="s">
        <v>102</v>
      </c>
      <c r="G3" s="1" t="s">
        <v>103</v>
      </c>
      <c r="H3" s="1" t="s">
        <v>104</v>
      </c>
      <c r="I3" s="1" t="s">
        <v>116</v>
      </c>
      <c r="J3" s="1" t="s">
        <v>106</v>
      </c>
      <c r="K3" s="1" t="s">
        <v>116</v>
      </c>
      <c r="L3" s="1" t="s">
        <v>116</v>
      </c>
      <c r="M3" s="1" t="s">
        <v>107</v>
      </c>
      <c r="N3" s="1" t="s">
        <v>107</v>
      </c>
      <c r="O3" s="1" t="s">
        <v>108</v>
      </c>
      <c r="P3" s="1" t="s">
        <v>109</v>
      </c>
      <c r="Q3" s="1" t="s">
        <v>117</v>
      </c>
      <c r="R3" s="1" t="s">
        <v>111</v>
      </c>
      <c r="S3" s="1" t="s">
        <v>112</v>
      </c>
      <c r="T3" s="1" t="s">
        <v>113</v>
      </c>
    </row>
    <row r="4" s="1" customFormat="1" spans="1:20">
      <c r="A4" s="3">
        <v>16887218932</v>
      </c>
      <c r="B4" s="1" t="s">
        <v>102</v>
      </c>
      <c r="C4" s="1" t="s">
        <v>118</v>
      </c>
      <c r="D4" s="1" t="s">
        <v>119</v>
      </c>
      <c r="E4" s="1" t="s">
        <v>61</v>
      </c>
      <c r="F4" s="1" t="s">
        <v>102</v>
      </c>
      <c r="G4" s="1" t="s">
        <v>103</v>
      </c>
      <c r="H4" s="1" t="s">
        <v>104</v>
      </c>
      <c r="I4" s="1" t="s">
        <v>120</v>
      </c>
      <c r="J4" s="1" t="s">
        <v>106</v>
      </c>
      <c r="K4" s="1" t="s">
        <v>120</v>
      </c>
      <c r="L4" s="1" t="s">
        <v>120</v>
      </c>
      <c r="M4" s="1" t="s">
        <v>107</v>
      </c>
      <c r="N4" s="1" t="s">
        <v>107</v>
      </c>
      <c r="O4" s="1" t="s">
        <v>108</v>
      </c>
      <c r="P4" s="1" t="s">
        <v>109</v>
      </c>
      <c r="Q4" s="1" t="s">
        <v>121</v>
      </c>
      <c r="R4" s="1" t="s">
        <v>111</v>
      </c>
      <c r="S4" s="1" t="s">
        <v>112</v>
      </c>
      <c r="T4" s="1" t="s">
        <v>113</v>
      </c>
    </row>
    <row r="5" s="1" customFormat="1" spans="1:20">
      <c r="A5" s="3">
        <v>16874374541</v>
      </c>
      <c r="B5" s="1" t="s">
        <v>122</v>
      </c>
      <c r="C5" s="1" t="s">
        <v>123</v>
      </c>
      <c r="D5" s="1" t="s">
        <v>124</v>
      </c>
      <c r="E5" s="1" t="s">
        <v>40</v>
      </c>
      <c r="F5" s="1" t="s">
        <v>102</v>
      </c>
      <c r="G5" s="1" t="s">
        <v>103</v>
      </c>
      <c r="H5" s="1" t="s">
        <v>104</v>
      </c>
      <c r="I5" s="1" t="s">
        <v>125</v>
      </c>
      <c r="J5" s="1" t="s">
        <v>106</v>
      </c>
      <c r="K5" s="1" t="s">
        <v>125</v>
      </c>
      <c r="L5" s="1" t="s">
        <v>125</v>
      </c>
      <c r="M5" s="1" t="s">
        <v>107</v>
      </c>
      <c r="N5" s="1" t="s">
        <v>107</v>
      </c>
      <c r="O5" s="1" t="s">
        <v>108</v>
      </c>
      <c r="P5" s="1" t="s">
        <v>109</v>
      </c>
      <c r="Q5" s="1" t="s">
        <v>126</v>
      </c>
      <c r="R5" s="1" t="s">
        <v>111</v>
      </c>
      <c r="S5" s="1" t="s">
        <v>112</v>
      </c>
      <c r="T5" s="1" t="s">
        <v>113</v>
      </c>
    </row>
    <row r="6" s="1" customFormat="1" spans="1:20">
      <c r="A6" s="3">
        <v>16886346422</v>
      </c>
      <c r="B6" s="1" t="s">
        <v>102</v>
      </c>
      <c r="C6" s="1" t="s">
        <v>127</v>
      </c>
      <c r="D6" s="1" t="s">
        <v>128</v>
      </c>
      <c r="E6" s="1" t="s">
        <v>55</v>
      </c>
      <c r="F6" s="1" t="s">
        <v>102</v>
      </c>
      <c r="G6" s="1" t="s">
        <v>103</v>
      </c>
      <c r="H6" s="1" t="s">
        <v>104</v>
      </c>
      <c r="I6" s="1" t="s">
        <v>129</v>
      </c>
      <c r="J6" s="1" t="s">
        <v>106</v>
      </c>
      <c r="K6" s="1" t="s">
        <v>129</v>
      </c>
      <c r="L6" s="1" t="s">
        <v>129</v>
      </c>
      <c r="M6" s="1" t="s">
        <v>107</v>
      </c>
      <c r="N6" s="1" t="s">
        <v>107</v>
      </c>
      <c r="O6" s="1" t="s">
        <v>108</v>
      </c>
      <c r="P6" s="1" t="s">
        <v>109</v>
      </c>
      <c r="Q6" s="1" t="s">
        <v>130</v>
      </c>
      <c r="R6" s="1" t="s">
        <v>111</v>
      </c>
      <c r="S6" s="1" t="s">
        <v>112</v>
      </c>
      <c r="T6" s="1" t="s">
        <v>113</v>
      </c>
    </row>
    <row r="7" s="1" customFormat="1" spans="1:20">
      <c r="A7" s="3">
        <v>16881475582</v>
      </c>
      <c r="B7" s="1" t="s">
        <v>99</v>
      </c>
      <c r="C7" s="1" t="s">
        <v>131</v>
      </c>
      <c r="D7" s="1" t="s">
        <v>128</v>
      </c>
      <c r="E7" s="1" t="s">
        <v>48</v>
      </c>
      <c r="F7" s="1" t="s">
        <v>102</v>
      </c>
      <c r="G7" s="1" t="s">
        <v>103</v>
      </c>
      <c r="H7" s="1" t="s">
        <v>104</v>
      </c>
      <c r="I7" s="1" t="s">
        <v>132</v>
      </c>
      <c r="J7" s="1" t="s">
        <v>106</v>
      </c>
      <c r="K7" s="1" t="s">
        <v>132</v>
      </c>
      <c r="L7" s="1" t="s">
        <v>132</v>
      </c>
      <c r="M7" s="1" t="s">
        <v>107</v>
      </c>
      <c r="N7" s="1" t="s">
        <v>107</v>
      </c>
      <c r="O7" s="1" t="s">
        <v>108</v>
      </c>
      <c r="P7" s="1" t="s">
        <v>109</v>
      </c>
      <c r="Q7" s="1" t="s">
        <v>133</v>
      </c>
      <c r="R7" s="1" t="s">
        <v>111</v>
      </c>
      <c r="S7" s="1" t="s">
        <v>112</v>
      </c>
      <c r="T7" s="1" t="s">
        <v>113</v>
      </c>
    </row>
    <row r="8" s="1" customFormat="1" spans="1:20">
      <c r="A8" s="3">
        <v>16880542642</v>
      </c>
      <c r="B8" s="1" t="s">
        <v>99</v>
      </c>
      <c r="C8" s="1" t="s">
        <v>134</v>
      </c>
      <c r="D8" s="1" t="s">
        <v>135</v>
      </c>
      <c r="E8" s="1" t="s">
        <v>46</v>
      </c>
      <c r="F8" s="1" t="s">
        <v>102</v>
      </c>
      <c r="G8" s="1" t="s">
        <v>103</v>
      </c>
      <c r="H8" s="1" t="s">
        <v>104</v>
      </c>
      <c r="I8" s="1" t="s">
        <v>136</v>
      </c>
      <c r="J8" s="1" t="s">
        <v>106</v>
      </c>
      <c r="K8" s="1" t="s">
        <v>136</v>
      </c>
      <c r="L8" s="1" t="s">
        <v>136</v>
      </c>
      <c r="M8" s="1" t="s">
        <v>107</v>
      </c>
      <c r="N8" s="1" t="s">
        <v>107</v>
      </c>
      <c r="O8" s="1" t="s">
        <v>108</v>
      </c>
      <c r="P8" s="1" t="s">
        <v>109</v>
      </c>
      <c r="Q8" s="1" t="s">
        <v>137</v>
      </c>
      <c r="R8" s="1" t="s">
        <v>111</v>
      </c>
      <c r="S8" s="1" t="s">
        <v>112</v>
      </c>
      <c r="T8" s="1" t="s">
        <v>113</v>
      </c>
    </row>
    <row r="9" s="1" customFormat="1" spans="1:20">
      <c r="A9" s="3">
        <v>16887228047</v>
      </c>
      <c r="B9" s="1" t="s">
        <v>102</v>
      </c>
      <c r="C9" s="1" t="s">
        <v>138</v>
      </c>
      <c r="D9" s="1" t="s">
        <v>139</v>
      </c>
      <c r="E9" s="1" t="s">
        <v>64</v>
      </c>
      <c r="F9" s="1" t="s">
        <v>102</v>
      </c>
      <c r="G9" s="1" t="s">
        <v>103</v>
      </c>
      <c r="H9" s="1" t="s">
        <v>104</v>
      </c>
      <c r="I9" s="1" t="s">
        <v>140</v>
      </c>
      <c r="J9" s="1" t="s">
        <v>106</v>
      </c>
      <c r="K9" s="1" t="s">
        <v>140</v>
      </c>
      <c r="L9" s="1" t="s">
        <v>140</v>
      </c>
      <c r="M9" s="1" t="s">
        <v>107</v>
      </c>
      <c r="N9" s="1" t="s">
        <v>107</v>
      </c>
      <c r="O9" s="1" t="s">
        <v>108</v>
      </c>
      <c r="P9" s="1" t="s">
        <v>109</v>
      </c>
      <c r="Q9" s="1" t="s">
        <v>141</v>
      </c>
      <c r="R9" s="1" t="s">
        <v>111</v>
      </c>
      <c r="S9" s="1" t="s">
        <v>112</v>
      </c>
      <c r="T9" s="1" t="s">
        <v>113</v>
      </c>
    </row>
    <row r="10" s="1" customFormat="1" spans="1:20">
      <c r="A10" s="3">
        <v>16870585152</v>
      </c>
      <c r="B10" s="1" t="s">
        <v>142</v>
      </c>
      <c r="C10" s="1" t="s">
        <v>143</v>
      </c>
      <c r="D10" s="1" t="s">
        <v>144</v>
      </c>
      <c r="E10" s="1" t="s">
        <v>36</v>
      </c>
      <c r="F10" s="1" t="s">
        <v>102</v>
      </c>
      <c r="G10" s="1" t="s">
        <v>103</v>
      </c>
      <c r="H10" s="1" t="s">
        <v>104</v>
      </c>
      <c r="I10" s="1" t="s">
        <v>145</v>
      </c>
      <c r="J10" s="1" t="s">
        <v>106</v>
      </c>
      <c r="K10" s="1" t="s">
        <v>145</v>
      </c>
      <c r="L10" s="1" t="s">
        <v>145</v>
      </c>
      <c r="M10" s="1" t="s">
        <v>107</v>
      </c>
      <c r="N10" s="1" t="s">
        <v>107</v>
      </c>
      <c r="O10" s="1" t="s">
        <v>108</v>
      </c>
      <c r="P10" s="1" t="s">
        <v>109</v>
      </c>
      <c r="Q10" s="1" t="s">
        <v>146</v>
      </c>
      <c r="R10" s="1" t="s">
        <v>111</v>
      </c>
      <c r="S10" s="1" t="s">
        <v>112</v>
      </c>
      <c r="T10" s="1" t="s">
        <v>147</v>
      </c>
    </row>
    <row r="11" s="1" customFormat="1" spans="1:20">
      <c r="A11" s="3">
        <v>16887512831</v>
      </c>
      <c r="B11" s="1" t="s">
        <v>102</v>
      </c>
      <c r="C11" s="1" t="s">
        <v>148</v>
      </c>
      <c r="D11" s="1" t="s">
        <v>149</v>
      </c>
      <c r="E11" s="1" t="s">
        <v>70</v>
      </c>
      <c r="F11" s="1" t="s">
        <v>102</v>
      </c>
      <c r="G11" s="1" t="s">
        <v>103</v>
      </c>
      <c r="H11" s="1" t="s">
        <v>104</v>
      </c>
      <c r="I11" s="1" t="s">
        <v>150</v>
      </c>
      <c r="J11" s="1" t="s">
        <v>106</v>
      </c>
      <c r="K11" s="1" t="s">
        <v>150</v>
      </c>
      <c r="L11" s="1" t="s">
        <v>150</v>
      </c>
      <c r="M11" s="1" t="s">
        <v>107</v>
      </c>
      <c r="N11" s="1" t="s">
        <v>107</v>
      </c>
      <c r="O11" s="1" t="s">
        <v>108</v>
      </c>
      <c r="P11" s="1" t="s">
        <v>109</v>
      </c>
      <c r="Q11" s="1" t="s">
        <v>151</v>
      </c>
      <c r="R11" s="1" t="s">
        <v>111</v>
      </c>
      <c r="S11" s="1" t="s">
        <v>112</v>
      </c>
      <c r="T11" s="1" t="s">
        <v>113</v>
      </c>
    </row>
    <row r="12" s="1" customFormat="1" spans="1:20">
      <c r="A12" s="3">
        <v>16879914167</v>
      </c>
      <c r="B12" s="1" t="s">
        <v>122</v>
      </c>
      <c r="C12" s="1" t="s">
        <v>152</v>
      </c>
      <c r="D12" s="1" t="s">
        <v>153</v>
      </c>
      <c r="E12" s="1" t="s">
        <v>43</v>
      </c>
      <c r="F12" s="1" t="s">
        <v>99</v>
      </c>
      <c r="G12" s="1" t="s">
        <v>103</v>
      </c>
      <c r="H12" s="1" t="s">
        <v>104</v>
      </c>
      <c r="I12" s="1" t="s">
        <v>154</v>
      </c>
      <c r="J12" s="1" t="s">
        <v>106</v>
      </c>
      <c r="K12" s="1" t="s">
        <v>154</v>
      </c>
      <c r="L12" s="1" t="s">
        <v>154</v>
      </c>
      <c r="M12" s="1" t="s">
        <v>107</v>
      </c>
      <c r="N12" s="1" t="s">
        <v>107</v>
      </c>
      <c r="O12" s="1" t="s">
        <v>108</v>
      </c>
      <c r="P12" s="1" t="s">
        <v>109</v>
      </c>
      <c r="Q12" s="1" t="s">
        <v>155</v>
      </c>
      <c r="R12" s="1" t="s">
        <v>111</v>
      </c>
      <c r="S12" s="1" t="s">
        <v>112</v>
      </c>
      <c r="T12" s="1" t="s">
        <v>113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2021-12-03T07:54:20Z</dcterms:created>
  <dcterms:modified xsi:type="dcterms:W3CDTF">2021-12-03T08:20:16Z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F73410047D65489F982C86A8EBB115C3</vt:lpwstr>
  </property>
  <property fmtid="{D5CDD505-2E9C-101B-9397-08002B2CF9AE}" pid="3" name="KSOProductBuildVer">
    <vt:lpwstr>2052-11.1.0.11115</vt:lpwstr>
  </property>
</Properties>
</file>