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<sst xmlns="http://schemas.openxmlformats.org/spreadsheetml/2006/main" count="614" uniqueCount="242">
  <si>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</si>
  <si>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</si>
  <si>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</si>
  <si>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</si>
  <si>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</si>
  <si>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</si>
  <si>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</si>
  <si>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</si>
  <si>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</si>
  <si>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</si>
  <si>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</si>
  <si>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</si>
  <si>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</si>
  <si>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</si>
  <si>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</si>
  <si>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</si>
  <si>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</si>
  <si>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</si>
  <si>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</si>
  <si>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</si>
  <si>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</si>
  <si>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</si>
  <si>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</si>
  <si>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</si>
  <si>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</si>
  <si>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</si>
  <si>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</si>
  <si>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[米尔布雷]旧金山机场雅乐轩酒店(Aloft San Francisco Airport)(37206485)</t>
  </si>
  <si>
    <t>特大床房&lt;不退款&gt;&lt;2人入住&gt;</t>
  </si>
  <si>
    <t>USD</t>
  </si>
  <si>
    <t>McGroarty/Marissa</t>
  </si>
  <si>
    <t>CA5326211203USD</t>
  </si>
  <si>
    <t>未提现</t>
  </si>
  <si>
    <t>携程开票</t>
  </si>
  <si>
    <t>[巴黎]詹纳酒店(Hotel Jenner)(39669733)</t>
  </si>
  <si>
    <t>双床房&lt;不退款&gt;&lt;2人入住&gt;</t>
  </si>
  <si>
    <t>Pecceu/Pierre-Emmanuel</t>
  </si>
  <si>
    <t>[圣安东尼奥]圣安东尼奥万豪河滨酒店(San Antonio Marriott Riverwalk)(45826552)</t>
  </si>
  <si>
    <t>Kaemingk/Matthew</t>
  </si>
  <si>
    <t>取消</t>
  </si>
  <si>
    <t>[纽汉]伦敦斯特拉特福德慕奇夕酒店(Moxy London Stratford)(37283466)</t>
  </si>
  <si>
    <t>Moxy Sleeper大号床房&lt;2人入住&gt;&lt;IBU黄金会员专享&gt;&lt;不退款&gt;</t>
  </si>
  <si>
    <t>BALASHOV/ILYA</t>
  </si>
  <si>
    <t>[盖洛普]盖洛普酒店(Sleep Inn Gallup)(39058431)</t>
  </si>
  <si>
    <t>标准客房, 1 张特大床房&lt;2人入住&gt;&lt;不退款&gt;&lt;早餐&gt;</t>
  </si>
  <si>
    <t>reindl/robert,kerksiek/karen</t>
  </si>
  <si>
    <t>[巴黎]阿卡西雅酒店(Acacia Hotel)(39684520)</t>
  </si>
  <si>
    <t>双人间&lt;不退款&gt;&lt;2人入住&gt;</t>
  </si>
  <si>
    <t>ruiz jimenez/veronique</t>
  </si>
  <si>
    <t>[旧金山]旧金山W酒店(W San Francisco)(37207792)</t>
  </si>
  <si>
    <t>奇妙房（1张特大床）&lt;不退款&gt;&lt;2人入住&gt;</t>
  </si>
  <si>
    <t>Tooley/Toby M</t>
  </si>
  <si>
    <t>[圣罗莎]塞达努瓦里酒店（住宿酒店）(Seda Nuvali (Staycation Hotel))(37211073)</t>
  </si>
  <si>
    <t>豪华房&lt;不退款&gt;&lt;2人入住&gt;</t>
  </si>
  <si>
    <t>Jacinto/Sandy,Jacinto/Sandy</t>
  </si>
  <si>
    <t>[Chippendale]悉尼中央公园福朋喜来登酒店(Four Points by Sheraton Sydney, Central Park)(46895738)</t>
  </si>
  <si>
    <t>高级两张大号床房&lt;不退款&gt;&lt;2人入住&gt;</t>
  </si>
  <si>
    <t>Qiao/Hongwei,Cheng/Zixuan</t>
  </si>
  <si>
    <t>[巴黎]巴黎香谢丽舍广场酒店(L'hôtel Elysia)(37209579)</t>
  </si>
  <si>
    <t>经典房&lt;不退款&gt;&lt;2人入住&gt;</t>
  </si>
  <si>
    <t>Petitperrin/Nicolas</t>
  </si>
  <si>
    <t>[旧金山]哥伦布酒店(Columbus Inn)(39676544)</t>
  </si>
  <si>
    <t>标准间1特大床&lt;不退款&gt;&lt;2人入住&gt;</t>
  </si>
  <si>
    <t>Bacho/Jeffrey H.</t>
  </si>
  <si>
    <t>[安塔利亚]埃克斯珀罗亚尔酒店(Exporoyal Hotel)(39672152)</t>
  </si>
  <si>
    <t>标准双床房&lt;不退款&gt;&lt;2人入住&gt;</t>
  </si>
  <si>
    <t>Andiewall/Omar,Andiewall/Omar</t>
  </si>
  <si>
    <t>MC-2-1862991537</t>
  </si>
  <si>
    <t>[拉瑟福德]美洲长住酒店 - 梅多兰兹 - 卢瑟福(Extended Stay America Suites - Meadowlands - Rutherford)(40136499)</t>
  </si>
  <si>
    <t>1号工作室大床&lt;不退款&gt;&lt;2人入住&gt;</t>
  </si>
  <si>
    <t>Monsalve/Xuxa</t>
  </si>
  <si>
    <t>[威斯敏斯特]丹佛北/威斯敏斯特万豪春丘酒店(SpringHill Suites Denver North / Westminster)(45826290)</t>
  </si>
  <si>
    <t>套房, 1 张特大床和 1 张沙发床&lt;不退款&gt;&lt;2人入住&gt;</t>
  </si>
  <si>
    <t>Richins/Mike D</t>
  </si>
  <si>
    <t>[尤马]尤马西尔洛酒店(Shilo Inn Yuma)(39038519)</t>
  </si>
  <si>
    <t>2张大床房&lt;不退款&gt;&lt;2人入住&gt;</t>
  </si>
  <si>
    <t>Hohlbein/Thomas</t>
  </si>
  <si>
    <t>HLZTY7VDB</t>
  </si>
  <si>
    <t>[霍姆斯泰德]迈阿密仕达万豪唐普雷斯酒店(TownePlace Suites by Marriott Miami Homestead)(45827262)</t>
  </si>
  <si>
    <t>特大床工作室房带沙发床&lt;不退款&gt;&lt;2人入住&gt;</t>
  </si>
  <si>
    <t>Wang/Liang</t>
  </si>
  <si>
    <t>[哈得孙]哈德逊威克 Tribute Portfolio 酒店(The Wick, Hudson, A Tribute Portfolio Hotel)(40100576)</t>
  </si>
  <si>
    <t>特大床房&lt;2人入住&gt;&lt;IBU黄金会员专享&gt;&lt;不退款&gt;</t>
  </si>
  <si>
    <t>Amemadzor/Shevon</t>
  </si>
  <si>
    <t>[卡多谷]阿肯色阿卡德尔菲亚 6 号汽车旅馆(Motel 6 Arkadelphia, AR)(39676693)</t>
  </si>
  <si>
    <t>标准客房1张大床&lt;不退款&gt;&lt;2人入住&gt;</t>
  </si>
  <si>
    <t>Oswalt/William Henry</t>
  </si>
  <si>
    <t>QFUU7PNVMN</t>
  </si>
  <si>
    <t>[里昂]里昂卡尔顿酒店 - 美憬阁精选酒店(Hotel Carlton Lyon - MGallery Hotel Collection)(48320148)</t>
  </si>
  <si>
    <t>双人房(Cocoon）&lt;不退款&gt;&lt;2人入住&gt;</t>
  </si>
  <si>
    <t>Lafon/Jerome</t>
  </si>
  <si>
    <t>[威中县]槟城日光酒店 (槟城对抗新冠肺炎认证)(The Light Hotel Penang (PenangFightCovid-19 Certified))(37221695)</t>
  </si>
  <si>
    <t>豪华双床房&lt;早餐&gt;&lt;不退款&gt;&lt;2人入住&gt;</t>
  </si>
  <si>
    <t>BINTI CHE IBRAHIM/NURASIAH,BINTI CHE IBRAHIM/NURASIAH</t>
  </si>
  <si>
    <t>[班加罗尔]班加罗尔怀特菲尔德万豪酒店(Bengaluru Marriott Hotel Whitefield)(37240870)</t>
  </si>
  <si>
    <t>豪华特大床房&lt;不退款&gt;&lt;2人入住&gt;</t>
  </si>
  <si>
    <t>More/Ashish</t>
  </si>
  <si>
    <t>，</t>
  </si>
  <si>
    <t>A211203163302481</t>
  </si>
  <si>
    <t>USD / HKD 当前参考汇率: 7.79112</t>
  </si>
  <si>
    <t>总计：2892 USD/
22531.92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</si>
  <si>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</si>
  <si>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</si>
  <si>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</si>
  <si>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</si>
  <si>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</si>
  <si>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</si>
  <si>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</si>
  <si>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</si>
  <si>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</si>
  <si>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</si>
  <si>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</si>
  <si>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</si>
  <si>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</si>
  <si>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</si>
  <si>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</si>
  <si>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</si>
  <si>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</si>
  <si>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2021-11-29</t>
  </si>
  <si>
    <t>2317775</t>
  </si>
  <si>
    <t>丹佛北/威斯敏斯特万豪春丘酒店</t>
  </si>
  <si>
    <t>Richins Mike D</t>
  </si>
  <si>
    <t>2021-11-30</t>
  </si>
  <si>
    <t>退房日周结</t>
  </si>
  <si>
    <t>576.63</t>
  </si>
  <si>
    <t>90.00</t>
  </si>
  <si>
    <t>0</t>
  </si>
  <si>
    <t>0.00</t>
  </si>
  <si>
    <t>携程盛景国际直连</t>
  </si>
  <si>
    <t>2021-11-29 00:07:00</t>
  </si>
  <si>
    <t>否</t>
  </si>
  <si>
    <t>汇智国际旅游发展有限公司</t>
  </si>
  <si>
    <t>直连</t>
  </si>
  <si>
    <t>2021-11-24</t>
  </si>
  <si>
    <t>2309796</t>
  </si>
  <si>
    <t>旧金山 W 酒店</t>
  </si>
  <si>
    <t>Tooley Toby M</t>
  </si>
  <si>
    <t>1191.48</t>
  </si>
  <si>
    <t>186.00</t>
  </si>
  <si>
    <t>2021-11-24 04:49:23</t>
  </si>
  <si>
    <t>2318524</t>
  </si>
  <si>
    <t>里昂美憬阁卡尔顿酒店</t>
  </si>
  <si>
    <t>Lafon Jerome</t>
  </si>
  <si>
    <t>1441.58</t>
  </si>
  <si>
    <t>225.00</t>
  </si>
  <si>
    <t>2021-11-29 17:17:57</t>
  </si>
  <si>
    <t>2310936</t>
  </si>
  <si>
    <t>塞达努瓦里酒店</t>
  </si>
  <si>
    <t>Jacinto Sandy,Jacinto Sandy</t>
  </si>
  <si>
    <t>467.62</t>
  </si>
  <si>
    <t>73.00</t>
  </si>
  <si>
    <t>2021-11-24 20:18:32</t>
  </si>
  <si>
    <t>2021-11-25</t>
  </si>
  <si>
    <t>2312564</t>
  </si>
  <si>
    <t>悉尼中央公园喜来登福朋酒店</t>
  </si>
  <si>
    <t>Qiao Hongwei,Cheng Zixuan</t>
  </si>
  <si>
    <t>2021-11-27</t>
  </si>
  <si>
    <t>2421.47</t>
  </si>
  <si>
    <t>378.00</t>
  </si>
  <si>
    <t>2021-11-25 18:42:33</t>
  </si>
  <si>
    <t>2317879</t>
  </si>
  <si>
    <t>尤马西尔洛酒店</t>
  </si>
  <si>
    <t>Hohlbein Thomas</t>
  </si>
  <si>
    <t>691.96</t>
  </si>
  <si>
    <t>108.00</t>
  </si>
  <si>
    <t>2021-11-29 08:25:55</t>
  </si>
  <si>
    <t>2318420</t>
  </si>
  <si>
    <t>Arkadelphia 6 号汽车旅馆</t>
  </si>
  <si>
    <t>Oswalt William Henry</t>
  </si>
  <si>
    <t>313.94</t>
  </si>
  <si>
    <t>49.00</t>
  </si>
  <si>
    <t>2021-11-29 16:24:35</t>
  </si>
  <si>
    <t>2309774</t>
  </si>
  <si>
    <t>阿卡西雅酒店</t>
  </si>
  <si>
    <t>ruiz jimenez veronique</t>
  </si>
  <si>
    <t>448.41</t>
  </si>
  <si>
    <t>70.00</t>
  </si>
  <si>
    <t>2021-11-24 01:57:26</t>
  </si>
  <si>
    <t>2021-11-22</t>
  </si>
  <si>
    <t>2307724</t>
  </si>
  <si>
    <t>倫敦斯特拉特福德莫柯西酒店</t>
  </si>
  <si>
    <t>BALASHOV ILYA</t>
  </si>
  <si>
    <t>2021-11-26</t>
  </si>
  <si>
    <t>2778.03</t>
  </si>
  <si>
    <t>434.00</t>
  </si>
  <si>
    <t>2021-11-22 17:40:38</t>
  </si>
  <si>
    <t>2021-11-28</t>
  </si>
  <si>
    <t>2316572</t>
  </si>
  <si>
    <t>梅多兰兹卢瑟福美国长住酒店</t>
  </si>
  <si>
    <t>Monsalve Xuxa</t>
  </si>
  <si>
    <t>1383.91</t>
  </si>
  <si>
    <t>216.00</t>
  </si>
  <si>
    <t>2021-11-28 07:27:41</t>
  </si>
  <si>
    <t>2021-11-15</t>
  </si>
  <si>
    <t>2299987</t>
  </si>
  <si>
    <t>詹纳酒店</t>
  </si>
  <si>
    <t>Pecceu Pierre-Emmanuel</t>
  </si>
  <si>
    <t>671.37</t>
  </si>
  <si>
    <t>105.00</t>
  </si>
  <si>
    <t>2021-11-15 20:33:22</t>
  </si>
  <si>
    <t>2318029</t>
  </si>
  <si>
    <t>Towneplace Suites Miami Homestead</t>
  </si>
  <si>
    <t>Wang Liang</t>
  </si>
  <si>
    <t>762.43</t>
  </si>
  <si>
    <t>119.00</t>
  </si>
  <si>
    <t>2021-11-29 11:19:10</t>
  </si>
  <si>
    <t>2315038</t>
  </si>
  <si>
    <t>艾斯波萝约酒店</t>
  </si>
  <si>
    <t>Andiewall Omar,Andiewall Omar</t>
  </si>
  <si>
    <t>486.40</t>
  </si>
  <si>
    <t>76.00</t>
  </si>
  <si>
    <t>2021-11-26 22:49:15</t>
  </si>
  <si>
    <t>2318535</t>
  </si>
  <si>
    <t>槟城日光酒店 (槟城对抗新冠肺炎认证)</t>
  </si>
  <si>
    <t>BINTI CHE IBRAHIM NURASIAH,BINTI CHE IBRAHIM NURASIAH</t>
  </si>
  <si>
    <t>352.39</t>
  </si>
  <si>
    <t>55.00</t>
  </si>
  <si>
    <t>2021-11-29 17:21:42</t>
  </si>
  <si>
    <t>2318120</t>
  </si>
  <si>
    <t>哈德逊威克 Tribute Portfolio 酒店</t>
  </si>
  <si>
    <t>Amemadzor Shevon</t>
  </si>
  <si>
    <t>1089.19</t>
  </si>
  <si>
    <t>170.00</t>
  </si>
  <si>
    <t>2021-11-29 12:23:56</t>
  </si>
  <si>
    <t>2313134</t>
  </si>
  <si>
    <t>巴黎香谢丽舍广场酒店</t>
  </si>
  <si>
    <t>Petitperrin Nicolas</t>
  </si>
  <si>
    <t>2176.00</t>
  </si>
  <si>
    <t>340.00</t>
  </si>
  <si>
    <t>2021-11-26 07:21:42</t>
  </si>
  <si>
    <t>2318628</t>
  </si>
  <si>
    <t>班加罗尔怀特菲尔德万豪酒店</t>
  </si>
  <si>
    <t>More Ashish</t>
  </si>
  <si>
    <t>538.19</t>
  </si>
  <si>
    <t>84.00</t>
  </si>
  <si>
    <t>2021-11-29 18:13:11</t>
  </si>
  <si>
    <t>2313721</t>
  </si>
  <si>
    <t>哥伦布汽车旅馆</t>
  </si>
  <si>
    <t>Bacho Jeffrey H.</t>
  </si>
  <si>
    <t>729.60</t>
  </si>
  <si>
    <t>114.00</t>
  </si>
  <si>
    <t>2021-11-26 16:12:06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</si>
</sst>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16531413145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44529</v>
      </c>
      <c r="G2" s="5">
        <v>44530</v>
      </c>
      <c r="H2" s="4">
        <v>1</v>
      </c>
      <c r="I2" s="4">
        <v>1</v>
      </c>
      <c r="J2" s="4">
        <v>1</v>
      </c>
      <c r="K2" s="4" t="s">
        <v>29</v>
      </c>
      <c r="L2" s="4">
        <v>112</v>
      </c>
      <c r="M2" s="4">
        <v>112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44533</v>
      </c>
      <c r="T2" s="4" t="s">
        <v>33</v>
      </c>
      <c r="U2" s="4">
        <v>112</v>
      </c>
      <c r="V2" s="4">
        <v>0</v>
      </c>
      <c r="W2" s="4">
        <v>0</v>
      </c>
      <c r="X2" s="4">
        <v>2276515</v>
      </c>
      <c r="Y2" s="4">
        <v>81072573</v>
      </c>
    </row>
    <row r="3" s="4" customFormat="1" spans="1:25">
      <c r="A3" s="4">
        <v>16801448958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44529</v>
      </c>
      <c r="G3" s="5">
        <v>44530</v>
      </c>
      <c r="H3" s="4">
        <v>1</v>
      </c>
      <c r="I3" s="4">
        <v>1</v>
      </c>
      <c r="J3" s="4">
        <v>1</v>
      </c>
      <c r="K3" s="4" t="s">
        <v>29</v>
      </c>
      <c r="L3" s="4">
        <v>105</v>
      </c>
      <c r="M3" s="4">
        <v>105</v>
      </c>
      <c r="N3" s="4" t="s">
        <v>36</v>
      </c>
      <c r="O3" s="4" t="s">
        <v>31</v>
      </c>
      <c r="P3" s="4" t="s">
        <v>32</v>
      </c>
      <c r="Q3" s="4">
        <v>0</v>
      </c>
      <c r="R3" s="6">
        <v>44515</v>
      </c>
      <c r="S3" s="5">
        <v>44533</v>
      </c>
      <c r="T3" s="4" t="s">
        <v>33</v>
      </c>
      <c r="U3" s="4">
        <v>105</v>
      </c>
      <c r="V3" s="4">
        <v>0</v>
      </c>
      <c r="W3" s="4">
        <v>0</v>
      </c>
      <c r="X3" s="4">
        <v>2299987</v>
      </c>
      <c r="Y3" s="4">
        <v>1857992613</v>
      </c>
    </row>
    <row r="4" s="4" customFormat="1" spans="1:25">
      <c r="A4" s="4">
        <v>16815004817</v>
      </c>
      <c r="B4" s="4" t="s">
        <v>25</v>
      </c>
      <c r="C4" s="4" t="s">
        <v>26</v>
      </c>
      <c r="D4" s="4" t="s">
        <v>37</v>
      </c>
      <c r="E4" s="4" t="s">
        <v>28</v>
      </c>
      <c r="F4" s="5">
        <v>44528</v>
      </c>
      <c r="G4" s="5">
        <v>44530</v>
      </c>
      <c r="H4" s="4">
        <v>1</v>
      </c>
      <c r="I4" s="4">
        <v>2</v>
      </c>
      <c r="J4" s="4">
        <v>2</v>
      </c>
      <c r="K4" s="4" t="s">
        <v>29</v>
      </c>
      <c r="L4" s="4">
        <v>377</v>
      </c>
      <c r="M4" s="4">
        <v>377</v>
      </c>
      <c r="N4" s="4" t="s">
        <v>38</v>
      </c>
      <c r="O4" s="4" t="s">
        <v>31</v>
      </c>
      <c r="P4" s="4" t="s">
        <v>32</v>
      </c>
      <c r="Q4" s="4">
        <v>0</v>
      </c>
      <c r="R4" s="6">
        <v>44518</v>
      </c>
      <c r="S4" s="5">
        <v>44533</v>
      </c>
      <c r="T4" s="4" t="s">
        <v>33</v>
      </c>
      <c r="U4" s="4">
        <v>377</v>
      </c>
      <c r="V4" s="4">
        <v>0</v>
      </c>
      <c r="W4" s="4">
        <v>0</v>
      </c>
      <c r="X4" s="4">
        <v>2302261</v>
      </c>
      <c r="Y4" s="4">
        <v>84049152</v>
      </c>
    </row>
    <row r="5" s="4" customFormat="1" spans="1:25">
      <c r="A5" s="4">
        <v>16815004817</v>
      </c>
      <c r="B5" s="4" t="s">
        <v>25</v>
      </c>
      <c r="C5" s="4" t="s">
        <v>39</v>
      </c>
      <c r="D5" s="4" t="s">
        <v>37</v>
      </c>
      <c r="E5" s="4" t="s">
        <v>28</v>
      </c>
      <c r="F5" s="5">
        <v>44528</v>
      </c>
      <c r="G5" s="5">
        <v>44530</v>
      </c>
      <c r="H5" s="4">
        <v>1</v>
      </c>
      <c r="I5" s="4">
        <v>2</v>
      </c>
      <c r="J5" s="4">
        <v>2</v>
      </c>
      <c r="K5" s="4" t="s">
        <v>29</v>
      </c>
      <c r="L5" s="4">
        <v>-377</v>
      </c>
      <c r="M5" s="4">
        <v>-377</v>
      </c>
      <c r="N5" s="4" t="s">
        <v>38</v>
      </c>
      <c r="O5" s="4" t="s">
        <v>31</v>
      </c>
      <c r="P5" s="4" t="s">
        <v>32</v>
      </c>
      <c r="Q5" s="4">
        <v>0</v>
      </c>
      <c r="R5" s="6">
        <v>44518</v>
      </c>
      <c r="S5" s="5">
        <v>44533</v>
      </c>
      <c r="T5" s="4" t="s">
        <v>33</v>
      </c>
      <c r="U5" s="4">
        <v>-377</v>
      </c>
      <c r="V5" s="4">
        <v>0</v>
      </c>
      <c r="W5" s="4">
        <v>0</v>
      </c>
      <c r="X5" s="4">
        <v>2302261</v>
      </c>
      <c r="Y5" s="4">
        <v>84049152</v>
      </c>
    </row>
    <row r="6" s="4" customFormat="1" spans="1:25">
      <c r="A6" s="4">
        <v>16842341209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44526</v>
      </c>
      <c r="G6" s="5">
        <v>44530</v>
      </c>
      <c r="H6" s="4">
        <v>1</v>
      </c>
      <c r="I6" s="4">
        <v>4</v>
      </c>
      <c r="J6" s="4">
        <v>4</v>
      </c>
      <c r="K6" s="4" t="s">
        <v>29</v>
      </c>
      <c r="L6" s="4">
        <v>434</v>
      </c>
      <c r="M6" s="4">
        <v>434</v>
      </c>
      <c r="N6" s="4" t="s">
        <v>42</v>
      </c>
      <c r="O6" s="4" t="s">
        <v>31</v>
      </c>
      <c r="P6" s="4" t="s">
        <v>32</v>
      </c>
      <c r="Q6" s="4">
        <v>0</v>
      </c>
      <c r="R6" s="6">
        <v>44522</v>
      </c>
      <c r="S6" s="5">
        <v>44533</v>
      </c>
      <c r="T6" s="4" t="s">
        <v>33</v>
      </c>
      <c r="U6" s="4">
        <v>434</v>
      </c>
      <c r="V6" s="4">
        <v>0</v>
      </c>
      <c r="W6" s="4">
        <v>0</v>
      </c>
      <c r="X6" s="4">
        <v>2307724</v>
      </c>
      <c r="Y6" s="4">
        <v>87888142</v>
      </c>
    </row>
    <row r="7" s="4" customFormat="1" spans="1:25">
      <c r="A7" s="4">
        <v>16847344958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44529</v>
      </c>
      <c r="G7" s="5">
        <v>44530</v>
      </c>
      <c r="H7" s="4">
        <v>1</v>
      </c>
      <c r="I7" s="4">
        <v>1</v>
      </c>
      <c r="J7" s="4">
        <v>1</v>
      </c>
      <c r="K7" s="4" t="s">
        <v>29</v>
      </c>
      <c r="L7" s="4">
        <v>98</v>
      </c>
      <c r="M7" s="4">
        <v>98</v>
      </c>
      <c r="N7" s="4" t="s">
        <v>45</v>
      </c>
      <c r="O7" s="4" t="s">
        <v>31</v>
      </c>
      <c r="P7" s="4" t="s">
        <v>32</v>
      </c>
      <c r="Q7" s="4">
        <v>0</v>
      </c>
      <c r="R7" s="6">
        <v>44523</v>
      </c>
      <c r="S7" s="5">
        <v>44533</v>
      </c>
      <c r="T7" s="4" t="s">
        <v>33</v>
      </c>
      <c r="U7" s="4">
        <v>98</v>
      </c>
      <c r="V7" s="4">
        <v>0</v>
      </c>
      <c r="W7" s="4">
        <v>0</v>
      </c>
      <c r="X7" s="4"/>
      <c r="Y7" s="4">
        <v>56178852</v>
      </c>
    </row>
    <row r="8" s="4" customFormat="1" spans="1:25">
      <c r="A8" s="4">
        <v>16847344958</v>
      </c>
      <c r="B8" s="4" t="s">
        <v>25</v>
      </c>
      <c r="C8" s="4" t="s">
        <v>39</v>
      </c>
      <c r="D8" s="4" t="s">
        <v>43</v>
      </c>
      <c r="E8" s="4" t="s">
        <v>44</v>
      </c>
      <c r="F8" s="5">
        <v>44529</v>
      </c>
      <c r="G8" s="5">
        <v>44530</v>
      </c>
      <c r="H8" s="4">
        <v>1</v>
      </c>
      <c r="I8" s="4">
        <v>1</v>
      </c>
      <c r="J8" s="4">
        <v>1</v>
      </c>
      <c r="K8" s="4" t="s">
        <v>29</v>
      </c>
      <c r="L8" s="4">
        <v>-98</v>
      </c>
      <c r="M8" s="4">
        <v>-98</v>
      </c>
      <c r="N8" s="4" t="s">
        <v>45</v>
      </c>
      <c r="O8" s="4" t="s">
        <v>31</v>
      </c>
      <c r="P8" s="4" t="s">
        <v>32</v>
      </c>
      <c r="Q8" s="4">
        <v>0</v>
      </c>
      <c r="R8" s="6">
        <v>44523</v>
      </c>
      <c r="S8" s="5">
        <v>44533</v>
      </c>
      <c r="T8" s="4" t="s">
        <v>33</v>
      </c>
      <c r="U8" s="4">
        <v>-98</v>
      </c>
      <c r="V8" s="4">
        <v>0</v>
      </c>
      <c r="W8" s="4">
        <v>0</v>
      </c>
      <c r="X8" s="4"/>
      <c r="Y8" s="4">
        <v>56178852</v>
      </c>
    </row>
    <row r="9" s="4" customFormat="1" spans="1:25">
      <c r="A9" s="4">
        <v>16531413145</v>
      </c>
      <c r="B9" s="4" t="s">
        <v>25</v>
      </c>
      <c r="C9" s="4" t="s">
        <v>39</v>
      </c>
      <c r="D9" s="4" t="s">
        <v>27</v>
      </c>
      <c r="E9" s="4" t="s">
        <v>28</v>
      </c>
      <c r="F9" s="5">
        <v>44529</v>
      </c>
      <c r="G9" s="5">
        <v>44530</v>
      </c>
      <c r="H9" s="4">
        <v>1</v>
      </c>
      <c r="I9" s="4">
        <v>1</v>
      </c>
      <c r="J9" s="4">
        <v>1</v>
      </c>
      <c r="K9" s="4" t="s">
        <v>29</v>
      </c>
      <c r="L9" s="4">
        <v>-112</v>
      </c>
      <c r="M9" s="4">
        <v>-112</v>
      </c>
      <c r="N9" s="4" t="s">
        <v>30</v>
      </c>
      <c r="O9" s="4" t="s">
        <v>31</v>
      </c>
      <c r="P9" s="4" t="s">
        <v>32</v>
      </c>
      <c r="Q9" s="4">
        <v>0</v>
      </c>
      <c r="R9" s="6">
        <v>44482</v>
      </c>
      <c r="S9" s="5">
        <v>44533</v>
      </c>
      <c r="T9" s="4" t="s">
        <v>33</v>
      </c>
      <c r="U9" s="4">
        <v>-112</v>
      </c>
      <c r="V9" s="4">
        <v>0</v>
      </c>
      <c r="W9" s="4">
        <v>0</v>
      </c>
      <c r="X9" s="4">
        <v>2276515</v>
      </c>
      <c r="Y9" s="4">
        <v>81072573</v>
      </c>
    </row>
    <row r="10" s="4" customFormat="1" spans="1:25">
      <c r="A10" s="4">
        <v>16851259077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44529</v>
      </c>
      <c r="G10" s="5">
        <v>44530</v>
      </c>
      <c r="H10" s="4">
        <v>1</v>
      </c>
      <c r="I10" s="4">
        <v>1</v>
      </c>
      <c r="J10" s="4">
        <v>1</v>
      </c>
      <c r="K10" s="4" t="s">
        <v>29</v>
      </c>
      <c r="L10" s="4">
        <v>70</v>
      </c>
      <c r="M10" s="4">
        <v>70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44524</v>
      </c>
      <c r="S10" s="5">
        <v>44533</v>
      </c>
      <c r="T10" s="4" t="s">
        <v>33</v>
      </c>
      <c r="U10" s="4">
        <v>70</v>
      </c>
      <c r="V10" s="4">
        <v>0</v>
      </c>
      <c r="W10" s="4">
        <v>0</v>
      </c>
      <c r="X10" s="4">
        <v>2309774</v>
      </c>
      <c r="Y10" s="4">
        <v>23112111</v>
      </c>
    </row>
    <row r="11" s="4" customFormat="1" spans="1:25">
      <c r="A11" s="4">
        <v>16854478248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44529</v>
      </c>
      <c r="G11" s="5">
        <v>44530</v>
      </c>
      <c r="H11" s="4">
        <v>1</v>
      </c>
      <c r="I11" s="4">
        <v>1</v>
      </c>
      <c r="J11" s="4">
        <v>1</v>
      </c>
      <c r="K11" s="4" t="s">
        <v>29</v>
      </c>
      <c r="L11" s="4">
        <v>186</v>
      </c>
      <c r="M11" s="4">
        <v>186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44524</v>
      </c>
      <c r="S11" s="5">
        <v>44533</v>
      </c>
      <c r="T11" s="4" t="s">
        <v>33</v>
      </c>
      <c r="U11" s="4">
        <v>186</v>
      </c>
      <c r="V11" s="4">
        <v>0</v>
      </c>
      <c r="W11" s="4">
        <v>0</v>
      </c>
      <c r="X11" s="4">
        <v>2309796</v>
      </c>
      <c r="Y11" s="4">
        <v>89474865</v>
      </c>
    </row>
    <row r="12" s="4" customFormat="1" spans="1:24">
      <c r="A12" s="4">
        <v>16858160179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44529</v>
      </c>
      <c r="G12" s="5">
        <v>44530</v>
      </c>
      <c r="H12" s="4">
        <v>1</v>
      </c>
      <c r="I12" s="4">
        <v>1</v>
      </c>
      <c r="J12" s="4">
        <v>1</v>
      </c>
      <c r="K12" s="4" t="s">
        <v>29</v>
      </c>
      <c r="L12" s="4">
        <v>73</v>
      </c>
      <c r="M12" s="4">
        <v>73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44524</v>
      </c>
      <c r="S12" s="5">
        <v>44533</v>
      </c>
      <c r="T12" s="4" t="s">
        <v>33</v>
      </c>
      <c r="U12" s="4">
        <v>73</v>
      </c>
      <c r="V12" s="4">
        <v>0</v>
      </c>
      <c r="W12" s="4">
        <v>0</v>
      </c>
      <c r="X12" s="4">
        <v>2310936</v>
      </c>
    </row>
    <row r="13" s="4" customFormat="1" spans="1:25">
      <c r="A13" s="4">
        <v>16864165956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44527</v>
      </c>
      <c r="G13" s="5">
        <v>44530</v>
      </c>
      <c r="H13" s="4">
        <v>1</v>
      </c>
      <c r="I13" s="4">
        <v>3</v>
      </c>
      <c r="J13" s="4">
        <v>3</v>
      </c>
      <c r="K13" s="4" t="s">
        <v>29</v>
      </c>
      <c r="L13" s="4">
        <v>378</v>
      </c>
      <c r="M13" s="4">
        <v>378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44525</v>
      </c>
      <c r="S13" s="5">
        <v>44533</v>
      </c>
      <c r="T13" s="4" t="s">
        <v>33</v>
      </c>
      <c r="U13" s="4">
        <v>378</v>
      </c>
      <c r="V13" s="4">
        <v>0</v>
      </c>
      <c r="W13" s="4">
        <v>0</v>
      </c>
      <c r="X13" s="4">
        <v>2312564</v>
      </c>
      <c r="Y13" s="4">
        <v>90819854</v>
      </c>
    </row>
    <row r="14" s="4" customFormat="1" spans="1:25">
      <c r="A14" s="4">
        <v>16865906922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44529</v>
      </c>
      <c r="G14" s="5">
        <v>44530</v>
      </c>
      <c r="H14" s="4">
        <v>1</v>
      </c>
      <c r="I14" s="4">
        <v>1</v>
      </c>
      <c r="J14" s="4">
        <v>1</v>
      </c>
      <c r="K14" s="4" t="s">
        <v>29</v>
      </c>
      <c r="L14" s="4">
        <v>340</v>
      </c>
      <c r="M14" s="4">
        <v>340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44526</v>
      </c>
      <c r="S14" s="5">
        <v>44533</v>
      </c>
      <c r="T14" s="4" t="s">
        <v>33</v>
      </c>
      <c r="U14" s="4">
        <v>340</v>
      </c>
      <c r="V14" s="4">
        <v>0</v>
      </c>
      <c r="W14" s="4">
        <v>0</v>
      </c>
      <c r="X14" s="4">
        <v>2313134</v>
      </c>
      <c r="Y14" s="4">
        <v>38175652</v>
      </c>
    </row>
    <row r="15" s="4" customFormat="1" spans="1:25">
      <c r="A15" s="4">
        <v>16870552169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44529</v>
      </c>
      <c r="G15" s="5">
        <v>44530</v>
      </c>
      <c r="H15" s="4">
        <v>1</v>
      </c>
      <c r="I15" s="4">
        <v>1</v>
      </c>
      <c r="J15" s="4">
        <v>1</v>
      </c>
      <c r="K15" s="4" t="s">
        <v>29</v>
      </c>
      <c r="L15" s="4">
        <v>114</v>
      </c>
      <c r="M15" s="4">
        <v>114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44526</v>
      </c>
      <c r="S15" s="5">
        <v>44533</v>
      </c>
      <c r="T15" s="4" t="s">
        <v>33</v>
      </c>
      <c r="U15" s="4">
        <v>114</v>
      </c>
      <c r="V15" s="4">
        <v>0</v>
      </c>
      <c r="W15" s="4">
        <v>0</v>
      </c>
      <c r="X15" s="4">
        <v>2313721</v>
      </c>
      <c r="Y15" s="4">
        <v>3562117</v>
      </c>
    </row>
    <row r="16" s="4" customFormat="1" spans="1:25">
      <c r="A16" s="4">
        <v>16872570307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44526</v>
      </c>
      <c r="G16" s="5">
        <v>44530</v>
      </c>
      <c r="H16" s="4">
        <v>1</v>
      </c>
      <c r="I16" s="4">
        <v>4</v>
      </c>
      <c r="J16" s="4">
        <v>4</v>
      </c>
      <c r="K16" s="4" t="s">
        <v>29</v>
      </c>
      <c r="L16" s="4">
        <v>76</v>
      </c>
      <c r="M16" s="4">
        <v>76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44526</v>
      </c>
      <c r="S16" s="5">
        <v>44533</v>
      </c>
      <c r="T16" s="4" t="s">
        <v>33</v>
      </c>
      <c r="U16" s="4">
        <v>76</v>
      </c>
      <c r="V16" s="4">
        <v>0</v>
      </c>
      <c r="W16" s="4">
        <v>0</v>
      </c>
      <c r="X16" s="4">
        <v>2315038</v>
      </c>
      <c r="Y16" s="4" t="s">
        <v>67</v>
      </c>
    </row>
    <row r="17" s="4" customFormat="1" spans="1:25">
      <c r="A17" s="4">
        <v>16880495510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44528</v>
      </c>
      <c r="G17" s="5">
        <v>44530</v>
      </c>
      <c r="H17" s="4">
        <v>1</v>
      </c>
      <c r="I17" s="4">
        <v>2</v>
      </c>
      <c r="J17" s="4">
        <v>2</v>
      </c>
      <c r="K17" s="4" t="s">
        <v>29</v>
      </c>
      <c r="L17" s="4">
        <v>216</v>
      </c>
      <c r="M17" s="4">
        <v>216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44528</v>
      </c>
      <c r="S17" s="5">
        <v>44533</v>
      </c>
      <c r="T17" s="4" t="s">
        <v>33</v>
      </c>
      <c r="U17" s="4">
        <v>216</v>
      </c>
      <c r="V17" s="4">
        <v>0</v>
      </c>
      <c r="W17" s="4">
        <v>0</v>
      </c>
      <c r="X17" s="4"/>
      <c r="Y17" s="4">
        <v>164931372</v>
      </c>
    </row>
    <row r="18" s="4" customFormat="1" spans="1:25">
      <c r="A18" s="4">
        <v>16886223556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44529</v>
      </c>
      <c r="G18" s="5">
        <v>44530</v>
      </c>
      <c r="H18" s="4">
        <v>1</v>
      </c>
      <c r="I18" s="4">
        <v>1</v>
      </c>
      <c r="J18" s="4">
        <v>1</v>
      </c>
      <c r="K18" s="4" t="s">
        <v>29</v>
      </c>
      <c r="L18" s="4">
        <v>90</v>
      </c>
      <c r="M18" s="4">
        <v>90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44529</v>
      </c>
      <c r="S18" s="5">
        <v>44533</v>
      </c>
      <c r="T18" s="4" t="s">
        <v>33</v>
      </c>
      <c r="U18" s="4">
        <v>90</v>
      </c>
      <c r="V18" s="4">
        <v>0</v>
      </c>
      <c r="W18" s="4">
        <v>0</v>
      </c>
      <c r="X18" s="4">
        <v>2317775</v>
      </c>
      <c r="Y18" s="4">
        <v>92750924</v>
      </c>
    </row>
    <row r="19" s="4" customFormat="1" spans="1:25">
      <c r="A19" s="4">
        <v>16886684478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44529</v>
      </c>
      <c r="G19" s="5">
        <v>44530</v>
      </c>
      <c r="H19" s="4">
        <v>1</v>
      </c>
      <c r="I19" s="4">
        <v>1</v>
      </c>
      <c r="J19" s="4">
        <v>1</v>
      </c>
      <c r="K19" s="4" t="s">
        <v>29</v>
      </c>
      <c r="L19" s="4">
        <v>108</v>
      </c>
      <c r="M19" s="4">
        <v>108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44529</v>
      </c>
      <c r="S19" s="5">
        <v>44533</v>
      </c>
      <c r="T19" s="4" t="s">
        <v>33</v>
      </c>
      <c r="U19" s="4">
        <v>108</v>
      </c>
      <c r="V19" s="4">
        <v>0</v>
      </c>
      <c r="W19" s="4">
        <v>0</v>
      </c>
      <c r="X19" s="4">
        <v>2317879</v>
      </c>
      <c r="Y19" s="4" t="s">
        <v>77</v>
      </c>
    </row>
    <row r="20" s="4" customFormat="1" spans="1:25">
      <c r="A20" s="4">
        <v>16887140972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44529</v>
      </c>
      <c r="G20" s="5">
        <v>44530</v>
      </c>
      <c r="H20" s="4">
        <v>1</v>
      </c>
      <c r="I20" s="4">
        <v>1</v>
      </c>
      <c r="J20" s="4">
        <v>1</v>
      </c>
      <c r="K20" s="4" t="s">
        <v>29</v>
      </c>
      <c r="L20" s="4">
        <v>119</v>
      </c>
      <c r="M20" s="4">
        <v>119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44529</v>
      </c>
      <c r="S20" s="5">
        <v>44533</v>
      </c>
      <c r="T20" s="4" t="s">
        <v>33</v>
      </c>
      <c r="U20" s="4">
        <v>119</v>
      </c>
      <c r="V20" s="4">
        <v>0</v>
      </c>
      <c r="W20" s="4">
        <v>0</v>
      </c>
      <c r="X20" s="4">
        <v>2318029</v>
      </c>
      <c r="Y20" s="4">
        <v>93109402</v>
      </c>
    </row>
    <row r="21" s="4" customFormat="1" spans="1:25">
      <c r="A21" s="4">
        <v>16887410570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44529</v>
      </c>
      <c r="G21" s="5">
        <v>44530</v>
      </c>
      <c r="H21" s="4">
        <v>1</v>
      </c>
      <c r="I21" s="4">
        <v>1</v>
      </c>
      <c r="J21" s="4">
        <v>1</v>
      </c>
      <c r="K21" s="4" t="s">
        <v>29</v>
      </c>
      <c r="L21" s="4">
        <v>170</v>
      </c>
      <c r="M21" s="4">
        <v>170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44529</v>
      </c>
      <c r="S21" s="5">
        <v>44533</v>
      </c>
      <c r="T21" s="4" t="s">
        <v>33</v>
      </c>
      <c r="U21" s="4">
        <v>170</v>
      </c>
      <c r="V21" s="4">
        <v>0</v>
      </c>
      <c r="W21" s="4">
        <v>0</v>
      </c>
      <c r="X21" s="4">
        <v>2318120</v>
      </c>
      <c r="Y21" s="4">
        <v>93140876</v>
      </c>
    </row>
    <row r="22" s="4" customFormat="1" spans="1:25">
      <c r="A22" s="4">
        <v>16888316474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44529</v>
      </c>
      <c r="G22" s="5">
        <v>44530</v>
      </c>
      <c r="H22" s="4">
        <v>1</v>
      </c>
      <c r="I22" s="4">
        <v>1</v>
      </c>
      <c r="J22" s="4">
        <v>1</v>
      </c>
      <c r="K22" s="4" t="s">
        <v>29</v>
      </c>
      <c r="L22" s="4">
        <v>49</v>
      </c>
      <c r="M22" s="4">
        <v>49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44529</v>
      </c>
      <c r="S22" s="5">
        <v>44533</v>
      </c>
      <c r="T22" s="4" t="s">
        <v>33</v>
      </c>
      <c r="U22" s="4">
        <v>49</v>
      </c>
      <c r="V22" s="4">
        <v>0</v>
      </c>
      <c r="W22" s="4">
        <v>0</v>
      </c>
      <c r="X22" s="4">
        <v>2318420</v>
      </c>
      <c r="Y22" s="4" t="s">
        <v>87</v>
      </c>
    </row>
    <row r="23" s="4" customFormat="1" spans="1:24">
      <c r="A23" s="4">
        <v>16888578915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44529</v>
      </c>
      <c r="G23" s="5">
        <v>44530</v>
      </c>
      <c r="H23" s="4">
        <v>1</v>
      </c>
      <c r="I23" s="4">
        <v>1</v>
      </c>
      <c r="J23" s="4">
        <v>1</v>
      </c>
      <c r="K23" s="4" t="s">
        <v>29</v>
      </c>
      <c r="L23" s="4">
        <v>225</v>
      </c>
      <c r="M23" s="4">
        <v>225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44529</v>
      </c>
      <c r="S23" s="5">
        <v>44533</v>
      </c>
      <c r="T23" s="4" t="s">
        <v>33</v>
      </c>
      <c r="U23" s="4">
        <v>225</v>
      </c>
      <c r="V23" s="4">
        <v>0</v>
      </c>
      <c r="W23" s="4">
        <v>0</v>
      </c>
      <c r="X23" s="4">
        <v>2318524</v>
      </c>
    </row>
    <row r="24" s="4" customFormat="1" spans="1:25">
      <c r="A24" s="4">
        <v>16888608690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44529</v>
      </c>
      <c r="G24" s="5">
        <v>44530</v>
      </c>
      <c r="H24" s="4">
        <v>1</v>
      </c>
      <c r="I24" s="4">
        <v>1</v>
      </c>
      <c r="J24" s="4">
        <v>1</v>
      </c>
      <c r="K24" s="4" t="s">
        <v>29</v>
      </c>
      <c r="L24" s="4">
        <v>55</v>
      </c>
      <c r="M24" s="4">
        <v>55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44529</v>
      </c>
      <c r="S24" s="5">
        <v>44533</v>
      </c>
      <c r="T24" s="4" t="s">
        <v>33</v>
      </c>
      <c r="U24" s="4">
        <v>55</v>
      </c>
      <c r="V24" s="4">
        <v>0</v>
      </c>
      <c r="W24" s="4">
        <v>0</v>
      </c>
      <c r="X24" s="4">
        <v>2318535</v>
      </c>
      <c r="Y24" s="4">
        <v>787184</v>
      </c>
    </row>
    <row r="25" s="4" customFormat="1" spans="1:25">
      <c r="A25" s="4">
        <v>16888841446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44529</v>
      </c>
      <c r="G25" s="5">
        <v>44530</v>
      </c>
      <c r="H25" s="4">
        <v>1</v>
      </c>
      <c r="I25" s="4">
        <v>1</v>
      </c>
      <c r="J25" s="4">
        <v>1</v>
      </c>
      <c r="K25" s="4" t="s">
        <v>29</v>
      </c>
      <c r="L25" s="4">
        <v>84</v>
      </c>
      <c r="M25" s="4">
        <v>84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44529</v>
      </c>
      <c r="S25" s="5">
        <v>44533</v>
      </c>
      <c r="T25" s="4" t="s">
        <v>33</v>
      </c>
      <c r="U25" s="4">
        <v>84</v>
      </c>
      <c r="V25" s="4">
        <v>0</v>
      </c>
      <c r="W25" s="4">
        <v>0</v>
      </c>
      <c r="X25" s="4">
        <v>2318628</v>
      </c>
      <c r="Y25" s="4">
        <v>93266897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A31" sqref="A31:A33"/>
    </sheetView>
  </sheetViews>
  <sheetFormatPr defaultColWidth="9" defaultRowHeight="13.5"/>
  <cols>
    <col min="1" max="1" width="12.375" style="4" customWidth="1"/>
    <col min="2" max="3" width="11.5" style="4"/>
    <col min="4" max="7" width="9" style="4"/>
    <col min="8" max="8" width="11.25" style="4" customWidth="1"/>
    <col min="9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hidden="1" spans="1:9">
      <c r="A2" s="4">
        <v>16531413145</v>
      </c>
      <c r="B2" s="5">
        <v>44529</v>
      </c>
      <c r="C2" s="5">
        <v>44530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F2</f>
        <v>#N/A</v>
      </c>
      <c r="I2" s="4" t="e">
        <f>VLOOKUP(A2,HOP!A:T,20,0)</f>
        <v>#N/A</v>
      </c>
    </row>
    <row r="3" s="4" customFormat="1" spans="1:9">
      <c r="A3" s="4">
        <v>16801448958</v>
      </c>
      <c r="B3" s="5">
        <v>44529</v>
      </c>
      <c r="C3" s="5">
        <v>44530</v>
      </c>
      <c r="D3" s="4">
        <v>105</v>
      </c>
      <c r="E3" s="4" t="str">
        <f>VLOOKUP(A3,HOP!A:L,12,0)</f>
        <v>105.00</v>
      </c>
      <c r="F3" s="4" t="str">
        <f>VLOOKUP(A3,HOP!A:C,3,0)</f>
        <v>2299987</v>
      </c>
      <c r="G3" s="4">
        <f t="shared" ref="G3:G22" si="0">D3-E3</f>
        <v>0</v>
      </c>
      <c r="H3" s="4" t="str">
        <f>$H$1&amp;F3</f>
        <v>，2299987</v>
      </c>
      <c r="I3" s="4" t="str">
        <f>VLOOKUP(A3,HOP!A:T,20,0)</f>
        <v>直连</v>
      </c>
    </row>
    <row r="4" s="4" customFormat="1" hidden="1" spans="1:9">
      <c r="A4" s="4">
        <v>16815004817</v>
      </c>
      <c r="B4" s="5">
        <v>44528</v>
      </c>
      <c r="C4" s="5">
        <v>44530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F4</f>
        <v>#N/A</v>
      </c>
      <c r="I4" s="4" t="e">
        <f>VLOOKUP(A4,HOP!A:T,20,0)</f>
        <v>#N/A</v>
      </c>
    </row>
    <row r="5" s="4" customFormat="1" spans="1:9">
      <c r="A5" s="4">
        <v>16842341209</v>
      </c>
      <c r="B5" s="5">
        <v>44526</v>
      </c>
      <c r="C5" s="5">
        <v>44530</v>
      </c>
      <c r="D5" s="4">
        <v>434</v>
      </c>
      <c r="E5" s="4" t="str">
        <f>VLOOKUP(A5,HOP!A:L,12,0)</f>
        <v>434.00</v>
      </c>
      <c r="F5" s="4" t="str">
        <f>VLOOKUP(A5,HOP!A:C,3,0)</f>
        <v>2307724</v>
      </c>
      <c r="G5" s="4">
        <f t="shared" si="0"/>
        <v>0</v>
      </c>
      <c r="H5" s="4" t="str">
        <f>$H$1&amp;F5</f>
        <v>，2307724</v>
      </c>
      <c r="I5" s="4" t="str">
        <f>VLOOKUP(A5,HOP!A:T,20,0)</f>
        <v>直连</v>
      </c>
    </row>
    <row r="6" s="4" customFormat="1" hidden="1" spans="1:9">
      <c r="A6" s="4">
        <v>16847344958</v>
      </c>
      <c r="B6" s="5">
        <v>44529</v>
      </c>
      <c r="C6" s="5">
        <v>44530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>F6</f>
        <v>#N/A</v>
      </c>
      <c r="I6" s="4" t="e">
        <f>VLOOKUP(A6,HOP!A:T,20,0)</f>
        <v>#N/A</v>
      </c>
    </row>
    <row r="7" s="4" customFormat="1" spans="1:9">
      <c r="A7" s="4">
        <v>16851259077</v>
      </c>
      <c r="B7" s="5">
        <v>44529</v>
      </c>
      <c r="C7" s="5">
        <v>44530</v>
      </c>
      <c r="D7" s="4">
        <v>70</v>
      </c>
      <c r="E7" s="4" t="str">
        <f>VLOOKUP(A7,HOP!A:L,12,0)</f>
        <v>70.00</v>
      </c>
      <c r="F7" s="4" t="str">
        <f>VLOOKUP(A7,HOP!A:C,3,0)</f>
        <v>2309774</v>
      </c>
      <c r="G7" s="4">
        <f t="shared" si="0"/>
        <v>0</v>
      </c>
      <c r="H7" s="4" t="str">
        <f t="shared" ref="H7:H22" si="1">$H$1&amp;F7</f>
        <v>，2309774</v>
      </c>
      <c r="I7" s="4" t="str">
        <f>VLOOKUP(A7,HOP!A:T,20,0)</f>
        <v>直连</v>
      </c>
    </row>
    <row r="8" s="4" customFormat="1" spans="1:9">
      <c r="A8" s="4">
        <v>16854478248</v>
      </c>
      <c r="B8" s="5">
        <v>44529</v>
      </c>
      <c r="C8" s="5">
        <v>44530</v>
      </c>
      <c r="D8" s="4">
        <v>186</v>
      </c>
      <c r="E8" s="4" t="str">
        <f>VLOOKUP(A8,HOP!A:L,12,0)</f>
        <v>186.00</v>
      </c>
      <c r="F8" s="4" t="str">
        <f>VLOOKUP(A8,HOP!A:C,3,0)</f>
        <v>2309796</v>
      </c>
      <c r="G8" s="4">
        <f t="shared" si="0"/>
        <v>0</v>
      </c>
      <c r="H8" s="4" t="str">
        <f t="shared" si="1"/>
        <v>，2309796</v>
      </c>
      <c r="I8" s="4" t="str">
        <f>VLOOKUP(A8,HOP!A:T,20,0)</f>
        <v>直连</v>
      </c>
    </row>
    <row r="9" s="4" customFormat="1" spans="1:9">
      <c r="A9" s="4">
        <v>16858160179</v>
      </c>
      <c r="B9" s="5">
        <v>44529</v>
      </c>
      <c r="C9" s="5">
        <v>44530</v>
      </c>
      <c r="D9" s="4">
        <v>73</v>
      </c>
      <c r="E9" s="4" t="str">
        <f>VLOOKUP(A9,HOP!A:L,12,0)</f>
        <v>73.00</v>
      </c>
      <c r="F9" s="4" t="str">
        <f>VLOOKUP(A9,HOP!A:C,3,0)</f>
        <v>2310936</v>
      </c>
      <c r="G9" s="4">
        <f t="shared" si="0"/>
        <v>0</v>
      </c>
      <c r="H9" s="4" t="str">
        <f t="shared" si="1"/>
        <v>，2310936</v>
      </c>
      <c r="I9" s="4" t="str">
        <f>VLOOKUP(A9,HOP!A:T,20,0)</f>
        <v>直连</v>
      </c>
    </row>
    <row r="10" s="4" customFormat="1" spans="1:9">
      <c r="A10" s="4">
        <v>16864165956</v>
      </c>
      <c r="B10" s="5">
        <v>44527</v>
      </c>
      <c r="C10" s="5">
        <v>44530</v>
      </c>
      <c r="D10" s="4">
        <v>378</v>
      </c>
      <c r="E10" s="4" t="str">
        <f>VLOOKUP(A10,HOP!A:L,12,0)</f>
        <v>378.00</v>
      </c>
      <c r="F10" s="4" t="str">
        <f>VLOOKUP(A10,HOP!A:C,3,0)</f>
        <v>2312564</v>
      </c>
      <c r="G10" s="4">
        <f t="shared" si="0"/>
        <v>0</v>
      </c>
      <c r="H10" s="4" t="str">
        <f t="shared" si="1"/>
        <v>，2312564</v>
      </c>
      <c r="I10" s="4" t="str">
        <f>VLOOKUP(A10,HOP!A:T,20,0)</f>
        <v>直连</v>
      </c>
    </row>
    <row r="11" s="4" customFormat="1" spans="1:9">
      <c r="A11" s="4">
        <v>16865906922</v>
      </c>
      <c r="B11" s="5">
        <v>44529</v>
      </c>
      <c r="C11" s="5">
        <v>44530</v>
      </c>
      <c r="D11" s="4">
        <v>340</v>
      </c>
      <c r="E11" s="4" t="str">
        <f>VLOOKUP(A11,HOP!A:L,12,0)</f>
        <v>340.00</v>
      </c>
      <c r="F11" s="4" t="str">
        <f>VLOOKUP(A11,HOP!A:C,3,0)</f>
        <v>2313134</v>
      </c>
      <c r="G11" s="4">
        <f t="shared" si="0"/>
        <v>0</v>
      </c>
      <c r="H11" s="4" t="str">
        <f t="shared" si="1"/>
        <v>，2313134</v>
      </c>
      <c r="I11" s="4" t="str">
        <f>VLOOKUP(A11,HOP!A:T,20,0)</f>
        <v>直连</v>
      </c>
    </row>
    <row r="12" s="4" customFormat="1" spans="1:9">
      <c r="A12" s="4">
        <v>16870552169</v>
      </c>
      <c r="B12" s="5">
        <v>44529</v>
      </c>
      <c r="C12" s="5">
        <v>44530</v>
      </c>
      <c r="D12" s="4">
        <v>114</v>
      </c>
      <c r="E12" s="4" t="str">
        <f>VLOOKUP(A12,HOP!A:L,12,0)</f>
        <v>114.00</v>
      </c>
      <c r="F12" s="4" t="str">
        <f>VLOOKUP(A12,HOP!A:C,3,0)</f>
        <v>2313721</v>
      </c>
      <c r="G12" s="4">
        <f t="shared" si="0"/>
        <v>0</v>
      </c>
      <c r="H12" s="4" t="str">
        <f t="shared" si="1"/>
        <v>，2313721</v>
      </c>
      <c r="I12" s="4" t="str">
        <f>VLOOKUP(A12,HOP!A:T,20,0)</f>
        <v>直连</v>
      </c>
    </row>
    <row r="13" s="4" customFormat="1" spans="1:9">
      <c r="A13" s="4">
        <v>16872570307</v>
      </c>
      <c r="B13" s="5">
        <v>44526</v>
      </c>
      <c r="C13" s="5">
        <v>44530</v>
      </c>
      <c r="D13" s="4">
        <v>76</v>
      </c>
      <c r="E13" s="4" t="str">
        <f>VLOOKUP(A13,HOP!A:L,12,0)</f>
        <v>76.00</v>
      </c>
      <c r="F13" s="4" t="str">
        <f>VLOOKUP(A13,HOP!A:C,3,0)</f>
        <v>2315038</v>
      </c>
      <c r="G13" s="4">
        <f t="shared" si="0"/>
        <v>0</v>
      </c>
      <c r="H13" s="4" t="str">
        <f t="shared" si="1"/>
        <v>，2315038</v>
      </c>
      <c r="I13" s="4" t="str">
        <f>VLOOKUP(A13,HOP!A:T,20,0)</f>
        <v>直连</v>
      </c>
    </row>
    <row r="14" s="4" customFormat="1" spans="1:9">
      <c r="A14" s="4">
        <v>16880495510</v>
      </c>
      <c r="B14" s="5">
        <v>44528</v>
      </c>
      <c r="C14" s="5">
        <v>44530</v>
      </c>
      <c r="D14" s="4">
        <v>216</v>
      </c>
      <c r="E14" s="4" t="str">
        <f>VLOOKUP(A14,HOP!A:L,12,0)</f>
        <v>216.00</v>
      </c>
      <c r="F14" s="4" t="str">
        <f>VLOOKUP(A14,HOP!A:C,3,0)</f>
        <v>2316572</v>
      </c>
      <c r="G14" s="4">
        <f t="shared" si="0"/>
        <v>0</v>
      </c>
      <c r="H14" s="4" t="str">
        <f t="shared" si="1"/>
        <v>，2316572</v>
      </c>
      <c r="I14" s="4" t="str">
        <f>VLOOKUP(A14,HOP!A:T,20,0)</f>
        <v>直连</v>
      </c>
    </row>
    <row r="15" s="4" customFormat="1" spans="1:9">
      <c r="A15" s="4">
        <v>16886223556</v>
      </c>
      <c r="B15" s="5">
        <v>44529</v>
      </c>
      <c r="C15" s="5">
        <v>44530</v>
      </c>
      <c r="D15" s="4">
        <v>90</v>
      </c>
      <c r="E15" s="4" t="str">
        <f>VLOOKUP(A15,HOP!A:L,12,0)</f>
        <v>90.00</v>
      </c>
      <c r="F15" s="4" t="str">
        <f>VLOOKUP(A15,HOP!A:C,3,0)</f>
        <v>2317775</v>
      </c>
      <c r="G15" s="4">
        <f t="shared" si="0"/>
        <v>0</v>
      </c>
      <c r="H15" s="4" t="str">
        <f t="shared" si="1"/>
        <v>，2317775</v>
      </c>
      <c r="I15" s="4" t="str">
        <f>VLOOKUP(A15,HOP!A:T,20,0)</f>
        <v>直连</v>
      </c>
    </row>
    <row r="16" s="4" customFormat="1" spans="1:9">
      <c r="A16" s="4">
        <v>16886684478</v>
      </c>
      <c r="B16" s="5">
        <v>44529</v>
      </c>
      <c r="C16" s="5">
        <v>44530</v>
      </c>
      <c r="D16" s="4">
        <v>108</v>
      </c>
      <c r="E16" s="4" t="str">
        <f>VLOOKUP(A16,HOP!A:L,12,0)</f>
        <v>108.00</v>
      </c>
      <c r="F16" s="4" t="str">
        <f>VLOOKUP(A16,HOP!A:C,3,0)</f>
        <v>2317879</v>
      </c>
      <c r="G16" s="4">
        <f t="shared" si="0"/>
        <v>0</v>
      </c>
      <c r="H16" s="4" t="str">
        <f t="shared" si="1"/>
        <v>，2317879</v>
      </c>
      <c r="I16" s="4" t="str">
        <f>VLOOKUP(A16,HOP!A:T,20,0)</f>
        <v>直连</v>
      </c>
    </row>
    <row r="17" s="4" customFormat="1" spans="1:9">
      <c r="A17" s="4">
        <v>16887140972</v>
      </c>
      <c r="B17" s="5">
        <v>44529</v>
      </c>
      <c r="C17" s="5">
        <v>44530</v>
      </c>
      <c r="D17" s="4">
        <v>119</v>
      </c>
      <c r="E17" s="4" t="str">
        <f>VLOOKUP(A17,HOP!A:L,12,0)</f>
        <v>119.00</v>
      </c>
      <c r="F17" s="4" t="str">
        <f>VLOOKUP(A17,HOP!A:C,3,0)</f>
        <v>2318029</v>
      </c>
      <c r="G17" s="4">
        <f t="shared" si="0"/>
        <v>0</v>
      </c>
      <c r="H17" s="4" t="str">
        <f t="shared" si="1"/>
        <v>，2318029</v>
      </c>
      <c r="I17" s="4" t="str">
        <f>VLOOKUP(A17,HOP!A:T,20,0)</f>
        <v>直连</v>
      </c>
    </row>
    <row r="18" s="4" customFormat="1" spans="1:9">
      <c r="A18" s="4">
        <v>16887410570</v>
      </c>
      <c r="B18" s="5">
        <v>44529</v>
      </c>
      <c r="C18" s="5">
        <v>44530</v>
      </c>
      <c r="D18" s="4">
        <v>170</v>
      </c>
      <c r="E18" s="4" t="str">
        <f>VLOOKUP(A18,HOP!A:L,12,0)</f>
        <v>170.00</v>
      </c>
      <c r="F18" s="4" t="str">
        <f>VLOOKUP(A18,HOP!A:C,3,0)</f>
        <v>2318120</v>
      </c>
      <c r="G18" s="4">
        <f t="shared" si="0"/>
        <v>0</v>
      </c>
      <c r="H18" s="4" t="str">
        <f t="shared" si="1"/>
        <v>，2318120</v>
      </c>
      <c r="I18" s="4" t="str">
        <f>VLOOKUP(A18,HOP!A:T,20,0)</f>
        <v>直连</v>
      </c>
    </row>
    <row r="19" s="4" customFormat="1" spans="1:9">
      <c r="A19" s="4">
        <v>16888316474</v>
      </c>
      <c r="B19" s="5">
        <v>44529</v>
      </c>
      <c r="C19" s="5">
        <v>44530</v>
      </c>
      <c r="D19" s="4">
        <v>49</v>
      </c>
      <c r="E19" s="4" t="str">
        <f>VLOOKUP(A19,HOP!A:L,12,0)</f>
        <v>49.00</v>
      </c>
      <c r="F19" s="4" t="str">
        <f>VLOOKUP(A19,HOP!A:C,3,0)</f>
        <v>2318420</v>
      </c>
      <c r="G19" s="4">
        <f t="shared" si="0"/>
        <v>0</v>
      </c>
      <c r="H19" s="4" t="str">
        <f t="shared" si="1"/>
        <v>，2318420</v>
      </c>
      <c r="I19" s="4" t="str">
        <f>VLOOKUP(A19,HOP!A:T,20,0)</f>
        <v>直连</v>
      </c>
    </row>
    <row r="20" s="4" customFormat="1" spans="1:9">
      <c r="A20" s="4">
        <v>16888578915</v>
      </c>
      <c r="B20" s="5">
        <v>44529</v>
      </c>
      <c r="C20" s="5">
        <v>44530</v>
      </c>
      <c r="D20" s="4">
        <v>225</v>
      </c>
      <c r="E20" s="4" t="str">
        <f>VLOOKUP(A20,HOP!A:L,12,0)</f>
        <v>225.00</v>
      </c>
      <c r="F20" s="4" t="str">
        <f>VLOOKUP(A20,HOP!A:C,3,0)</f>
        <v>2318524</v>
      </c>
      <c r="G20" s="4">
        <f t="shared" si="0"/>
        <v>0</v>
      </c>
      <c r="H20" s="4" t="str">
        <f t="shared" si="1"/>
        <v>，2318524</v>
      </c>
      <c r="I20" s="4" t="str">
        <f>VLOOKUP(A20,HOP!A:T,20,0)</f>
        <v>直连</v>
      </c>
    </row>
    <row r="21" s="4" customFormat="1" spans="1:9">
      <c r="A21" s="4">
        <v>16888608690</v>
      </c>
      <c r="B21" s="5">
        <v>44529</v>
      </c>
      <c r="C21" s="5">
        <v>44530</v>
      </c>
      <c r="D21" s="4">
        <v>55</v>
      </c>
      <c r="E21" s="4" t="str">
        <f>VLOOKUP(A21,HOP!A:L,12,0)</f>
        <v>55.00</v>
      </c>
      <c r="F21" s="4" t="str">
        <f>VLOOKUP(A21,HOP!A:C,3,0)</f>
        <v>2318535</v>
      </c>
      <c r="G21" s="4">
        <f t="shared" si="0"/>
        <v>0</v>
      </c>
      <c r="H21" s="4" t="str">
        <f t="shared" si="1"/>
        <v>，2318535</v>
      </c>
      <c r="I21" s="4" t="str">
        <f>VLOOKUP(A21,HOP!A:T,20,0)</f>
        <v>直连</v>
      </c>
    </row>
    <row r="22" s="4" customFormat="1" spans="1:9">
      <c r="A22" s="4">
        <v>16888841446</v>
      </c>
      <c r="B22" s="5">
        <v>44529</v>
      </c>
      <c r="C22" s="5">
        <v>44530</v>
      </c>
      <c r="D22" s="4">
        <v>84</v>
      </c>
      <c r="E22" s="4" t="str">
        <f>VLOOKUP(A22,HOP!A:L,12,0)</f>
        <v>84.00</v>
      </c>
      <c r="F22" s="4" t="str">
        <f>VLOOKUP(A22,HOP!A:C,3,0)</f>
        <v>2318628</v>
      </c>
      <c r="G22" s="4">
        <f t="shared" si="0"/>
        <v>0</v>
      </c>
      <c r="H22" s="4" t="str">
        <f t="shared" si="1"/>
        <v>，2318628</v>
      </c>
      <c r="I22" s="4" t="str">
        <f>VLOOKUP(A22,HOP!A:T,20,0)</f>
        <v>直连</v>
      </c>
    </row>
    <row r="24" spans="4:4">
      <c r="D24" s="4">
        <f>SUM(D2:D23)</f>
        <v>2892</v>
      </c>
    </row>
    <row r="31" spans="1:1">
      <c r="A31" s="4" t="s">
        <v>98</v>
      </c>
    </row>
    <row r="32" spans="1:1">
      <c r="A32" s="4" t="s">
        <v>99</v>
      </c>
    </row>
    <row r="33" spans="1:1">
      <c r="A33" s="4" t="s">
        <v>100</v>
      </c>
    </row>
  </sheetData>
  <autoFilter ref="A1:XFD24">
    <filterColumn colId="3">
      <filters blank="1">
        <filter val="90"/>
        <filter val="2892"/>
        <filter val="114"/>
        <filter val="55"/>
        <filter val="216"/>
        <filter val="119"/>
        <filter val="225"/>
        <filter val="70"/>
        <filter val="170"/>
        <filter val="73"/>
        <filter val="434"/>
        <filter val="76"/>
        <filter val="378"/>
        <filter val="340"/>
        <filter val="84"/>
        <filter val="105"/>
        <filter val="186"/>
        <filter val="108"/>
        <filter val="49"/>
      </filters>
    </filterColumn>
    <extLst/>
  </autoFilter>
  <conditionalFormatting sqref="A1:A33 A35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16886223556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29</v>
      </c>
      <c r="K2" s="1" t="s">
        <v>125</v>
      </c>
      <c r="L2" s="1" t="s">
        <v>125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16854478248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118</v>
      </c>
      <c r="G3" s="1" t="s">
        <v>122</v>
      </c>
      <c r="H3" s="1" t="s">
        <v>123</v>
      </c>
      <c r="I3" s="1" t="s">
        <v>137</v>
      </c>
      <c r="J3" s="1" t="s">
        <v>29</v>
      </c>
      <c r="K3" s="1" t="s">
        <v>138</v>
      </c>
      <c r="L3" s="1" t="s">
        <v>138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139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16888578915</v>
      </c>
      <c r="B4" s="1" t="s">
        <v>118</v>
      </c>
      <c r="C4" s="1" t="s">
        <v>140</v>
      </c>
      <c r="D4" s="1" t="s">
        <v>141</v>
      </c>
      <c r="E4" s="1" t="s">
        <v>142</v>
      </c>
      <c r="F4" s="1" t="s">
        <v>118</v>
      </c>
      <c r="G4" s="1" t="s">
        <v>122</v>
      </c>
      <c r="H4" s="1" t="s">
        <v>123</v>
      </c>
      <c r="I4" s="1" t="s">
        <v>143</v>
      </c>
      <c r="J4" s="1" t="s">
        <v>29</v>
      </c>
      <c r="K4" s="1" t="s">
        <v>144</v>
      </c>
      <c r="L4" s="1" t="s">
        <v>144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145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16858160179</v>
      </c>
      <c r="B5" s="1" t="s">
        <v>133</v>
      </c>
      <c r="C5" s="1" t="s">
        <v>146</v>
      </c>
      <c r="D5" s="1" t="s">
        <v>147</v>
      </c>
      <c r="E5" s="1" t="s">
        <v>148</v>
      </c>
      <c r="F5" s="1" t="s">
        <v>118</v>
      </c>
      <c r="G5" s="1" t="s">
        <v>122</v>
      </c>
      <c r="H5" s="1" t="s">
        <v>123</v>
      </c>
      <c r="I5" s="1" t="s">
        <v>149</v>
      </c>
      <c r="J5" s="1" t="s">
        <v>29</v>
      </c>
      <c r="K5" s="1" t="s">
        <v>150</v>
      </c>
      <c r="L5" s="1" t="s">
        <v>150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151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16864165956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156</v>
      </c>
      <c r="G6" s="1" t="s">
        <v>122</v>
      </c>
      <c r="H6" s="1" t="s">
        <v>123</v>
      </c>
      <c r="I6" s="1" t="s">
        <v>157</v>
      </c>
      <c r="J6" s="1" t="s">
        <v>29</v>
      </c>
      <c r="K6" s="1" t="s">
        <v>158</v>
      </c>
      <c r="L6" s="1" t="s">
        <v>158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159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16886684478</v>
      </c>
      <c r="B7" s="1" t="s">
        <v>118</v>
      </c>
      <c r="C7" s="1" t="s">
        <v>160</v>
      </c>
      <c r="D7" s="1" t="s">
        <v>161</v>
      </c>
      <c r="E7" s="1" t="s">
        <v>162</v>
      </c>
      <c r="F7" s="1" t="s">
        <v>118</v>
      </c>
      <c r="G7" s="1" t="s">
        <v>122</v>
      </c>
      <c r="H7" s="1" t="s">
        <v>123</v>
      </c>
      <c r="I7" s="1" t="s">
        <v>163</v>
      </c>
      <c r="J7" s="1" t="s">
        <v>29</v>
      </c>
      <c r="K7" s="1" t="s">
        <v>164</v>
      </c>
      <c r="L7" s="1" t="s">
        <v>164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165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16888316474</v>
      </c>
      <c r="B8" s="1" t="s">
        <v>118</v>
      </c>
      <c r="C8" s="1" t="s">
        <v>166</v>
      </c>
      <c r="D8" s="1" t="s">
        <v>167</v>
      </c>
      <c r="E8" s="1" t="s">
        <v>168</v>
      </c>
      <c r="F8" s="1" t="s">
        <v>118</v>
      </c>
      <c r="G8" s="1" t="s">
        <v>122</v>
      </c>
      <c r="H8" s="1" t="s">
        <v>123</v>
      </c>
      <c r="I8" s="1" t="s">
        <v>169</v>
      </c>
      <c r="J8" s="1" t="s">
        <v>29</v>
      </c>
      <c r="K8" s="1" t="s">
        <v>170</v>
      </c>
      <c r="L8" s="1" t="s">
        <v>170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171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16851259077</v>
      </c>
      <c r="B9" s="1" t="s">
        <v>133</v>
      </c>
      <c r="C9" s="1" t="s">
        <v>172</v>
      </c>
      <c r="D9" s="1" t="s">
        <v>173</v>
      </c>
      <c r="E9" s="1" t="s">
        <v>174</v>
      </c>
      <c r="F9" s="1" t="s">
        <v>118</v>
      </c>
      <c r="G9" s="1" t="s">
        <v>122</v>
      </c>
      <c r="H9" s="1" t="s">
        <v>123</v>
      </c>
      <c r="I9" s="1" t="s">
        <v>175</v>
      </c>
      <c r="J9" s="1" t="s">
        <v>29</v>
      </c>
      <c r="K9" s="1" t="s">
        <v>176</v>
      </c>
      <c r="L9" s="1" t="s">
        <v>176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177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16842341209</v>
      </c>
      <c r="B10" s="1" t="s">
        <v>178</v>
      </c>
      <c r="C10" s="1" t="s">
        <v>179</v>
      </c>
      <c r="D10" s="1" t="s">
        <v>180</v>
      </c>
      <c r="E10" s="1" t="s">
        <v>181</v>
      </c>
      <c r="F10" s="1" t="s">
        <v>182</v>
      </c>
      <c r="G10" s="1" t="s">
        <v>122</v>
      </c>
      <c r="H10" s="1" t="s">
        <v>123</v>
      </c>
      <c r="I10" s="1" t="s">
        <v>183</v>
      </c>
      <c r="J10" s="1" t="s">
        <v>29</v>
      </c>
      <c r="K10" s="1" t="s">
        <v>184</v>
      </c>
      <c r="L10" s="1" t="s">
        <v>184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185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16880495510</v>
      </c>
      <c r="B11" s="1" t="s">
        <v>186</v>
      </c>
      <c r="C11" s="1" t="s">
        <v>187</v>
      </c>
      <c r="D11" s="1" t="s">
        <v>188</v>
      </c>
      <c r="E11" s="1" t="s">
        <v>189</v>
      </c>
      <c r="F11" s="1" t="s">
        <v>186</v>
      </c>
      <c r="G11" s="1" t="s">
        <v>122</v>
      </c>
      <c r="H11" s="1" t="s">
        <v>123</v>
      </c>
      <c r="I11" s="1" t="s">
        <v>190</v>
      </c>
      <c r="J11" s="1" t="s">
        <v>29</v>
      </c>
      <c r="K11" s="1" t="s">
        <v>191</v>
      </c>
      <c r="L11" s="1" t="s">
        <v>191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192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16801448958</v>
      </c>
      <c r="B12" s="1" t="s">
        <v>193</v>
      </c>
      <c r="C12" s="1" t="s">
        <v>194</v>
      </c>
      <c r="D12" s="1" t="s">
        <v>195</v>
      </c>
      <c r="E12" s="1" t="s">
        <v>196</v>
      </c>
      <c r="F12" s="1" t="s">
        <v>118</v>
      </c>
      <c r="G12" s="1" t="s">
        <v>122</v>
      </c>
      <c r="H12" s="1" t="s">
        <v>123</v>
      </c>
      <c r="I12" s="1" t="s">
        <v>197</v>
      </c>
      <c r="J12" s="1" t="s">
        <v>29</v>
      </c>
      <c r="K12" s="1" t="s">
        <v>198</v>
      </c>
      <c r="L12" s="1" t="s">
        <v>198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199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16887140972</v>
      </c>
      <c r="B13" s="1" t="s">
        <v>118</v>
      </c>
      <c r="C13" s="1" t="s">
        <v>200</v>
      </c>
      <c r="D13" s="1" t="s">
        <v>201</v>
      </c>
      <c r="E13" s="1" t="s">
        <v>202</v>
      </c>
      <c r="F13" s="1" t="s">
        <v>118</v>
      </c>
      <c r="G13" s="1" t="s">
        <v>122</v>
      </c>
      <c r="H13" s="1" t="s">
        <v>123</v>
      </c>
      <c r="I13" s="1" t="s">
        <v>203</v>
      </c>
      <c r="J13" s="1" t="s">
        <v>29</v>
      </c>
      <c r="K13" s="1" t="s">
        <v>204</v>
      </c>
      <c r="L13" s="1" t="s">
        <v>204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205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16872570307</v>
      </c>
      <c r="B14" s="1" t="s">
        <v>182</v>
      </c>
      <c r="C14" s="1" t="s">
        <v>206</v>
      </c>
      <c r="D14" s="1" t="s">
        <v>207</v>
      </c>
      <c r="E14" s="1" t="s">
        <v>208</v>
      </c>
      <c r="F14" s="1" t="s">
        <v>182</v>
      </c>
      <c r="G14" s="1" t="s">
        <v>122</v>
      </c>
      <c r="H14" s="1" t="s">
        <v>123</v>
      </c>
      <c r="I14" s="1" t="s">
        <v>209</v>
      </c>
      <c r="J14" s="1" t="s">
        <v>29</v>
      </c>
      <c r="K14" s="1" t="s">
        <v>210</v>
      </c>
      <c r="L14" s="1" t="s">
        <v>210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211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16888608690</v>
      </c>
      <c r="B15" s="1" t="s">
        <v>118</v>
      </c>
      <c r="C15" s="1" t="s">
        <v>212</v>
      </c>
      <c r="D15" s="1" t="s">
        <v>213</v>
      </c>
      <c r="E15" s="1" t="s">
        <v>214</v>
      </c>
      <c r="F15" s="1" t="s">
        <v>118</v>
      </c>
      <c r="G15" s="1" t="s">
        <v>122</v>
      </c>
      <c r="H15" s="1" t="s">
        <v>123</v>
      </c>
      <c r="I15" s="1" t="s">
        <v>215</v>
      </c>
      <c r="J15" s="1" t="s">
        <v>29</v>
      </c>
      <c r="K15" s="1" t="s">
        <v>216</v>
      </c>
      <c r="L15" s="1" t="s">
        <v>216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217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16887410570</v>
      </c>
      <c r="B16" s="1" t="s">
        <v>118</v>
      </c>
      <c r="C16" s="1" t="s">
        <v>218</v>
      </c>
      <c r="D16" s="1" t="s">
        <v>219</v>
      </c>
      <c r="E16" s="1" t="s">
        <v>220</v>
      </c>
      <c r="F16" s="1" t="s">
        <v>118</v>
      </c>
      <c r="G16" s="1" t="s">
        <v>122</v>
      </c>
      <c r="H16" s="1" t="s">
        <v>123</v>
      </c>
      <c r="I16" s="1" t="s">
        <v>221</v>
      </c>
      <c r="J16" s="1" t="s">
        <v>29</v>
      </c>
      <c r="K16" s="1" t="s">
        <v>222</v>
      </c>
      <c r="L16" s="1" t="s">
        <v>222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223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16865906922</v>
      </c>
      <c r="B17" s="1" t="s">
        <v>182</v>
      </c>
      <c r="C17" s="1" t="s">
        <v>224</v>
      </c>
      <c r="D17" s="1" t="s">
        <v>225</v>
      </c>
      <c r="E17" s="1" t="s">
        <v>226</v>
      </c>
      <c r="F17" s="1" t="s">
        <v>118</v>
      </c>
      <c r="G17" s="1" t="s">
        <v>122</v>
      </c>
      <c r="H17" s="1" t="s">
        <v>123</v>
      </c>
      <c r="I17" s="1" t="s">
        <v>227</v>
      </c>
      <c r="J17" s="1" t="s">
        <v>29</v>
      </c>
      <c r="K17" s="1" t="s">
        <v>228</v>
      </c>
      <c r="L17" s="1" t="s">
        <v>228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229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16888841446</v>
      </c>
      <c r="B18" s="1" t="s">
        <v>118</v>
      </c>
      <c r="C18" s="1" t="s">
        <v>230</v>
      </c>
      <c r="D18" s="1" t="s">
        <v>231</v>
      </c>
      <c r="E18" s="1" t="s">
        <v>232</v>
      </c>
      <c r="F18" s="1" t="s">
        <v>118</v>
      </c>
      <c r="G18" s="1" t="s">
        <v>122</v>
      </c>
      <c r="H18" s="1" t="s">
        <v>123</v>
      </c>
      <c r="I18" s="1" t="s">
        <v>233</v>
      </c>
      <c r="J18" s="1" t="s">
        <v>29</v>
      </c>
      <c r="K18" s="1" t="s">
        <v>234</v>
      </c>
      <c r="L18" s="1" t="s">
        <v>234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235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16870552169</v>
      </c>
      <c r="B19" s="1" t="s">
        <v>182</v>
      </c>
      <c r="C19" s="1" t="s">
        <v>236</v>
      </c>
      <c r="D19" s="1" t="s">
        <v>237</v>
      </c>
      <c r="E19" s="1" t="s">
        <v>238</v>
      </c>
      <c r="F19" s="1" t="s">
        <v>118</v>
      </c>
      <c r="G19" s="1" t="s">
        <v>122</v>
      </c>
      <c r="H19" s="1" t="s">
        <v>123</v>
      </c>
      <c r="I19" s="1" t="s">
        <v>239</v>
      </c>
      <c r="J19" s="1" t="s">
        <v>29</v>
      </c>
      <c r="K19" s="1" t="s">
        <v>240</v>
      </c>
      <c r="L19" s="1" t="s">
        <v>240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241</v>
      </c>
      <c r="R19" s="1" t="s">
        <v>130</v>
      </c>
      <c r="S19" s="1" t="s">
        <v>131</v>
      </c>
      <c r="T19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2021-12-03T08:21:05Z</dcterms:created>
  <dcterms:modified xsi:type="dcterms:W3CDTF">2021-12-03T08:33:48Z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BAE0F503B8424AE99AC14496D155B489</vt:lpwstr>
  </property>
  <property fmtid="{D5CDD505-2E9C-101B-9397-08002B2CF9AE}" pid="3" name="KSOProductBuildVer">
    <vt:lpwstr>2052-11.1.0.11115</vt:lpwstr>
  </property>
</Properties>
</file>