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<sst xmlns="http://schemas.openxmlformats.org/spreadsheetml/2006/main" count="443" uniqueCount="171">
  <si>
    <t>去哪儿网酒店预付对账单</t>
  </si>
  <si>
    <t>供应商名称：</t>
  </si>
  <si>
    <t>遇见时光</t>
  </si>
  <si>
    <t>结算周期：</t>
  </si>
  <si>
    <t>2021-12-01至2021-12-02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</si>
  <si>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</si>
  <si>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</si>
  <si>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</si>
  <si>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</si>
  <si>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</si>
  <si>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</si>
  <si>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</si>
  <si>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</si>
  <si>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</si>
  <si>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</si>
  <si>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</si>
  <si>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</si>
  <si>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</si>
  <si>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</si>
  <si>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</si>
  <si>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¥4,969.00</t>
  </si>
  <si>
    <t>¥650.00</t>
  </si>
  <si>
    <t>¥4,319.00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</si>
  <si>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</si>
  <si>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</si>
  <si>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</si>
  <si>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</si>
  <si>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</si>
  <si>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</si>
  <si>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</si>
  <si>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</si>
  <si>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</si>
  <si>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</si>
  <si>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</si>
  <si>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</si>
  <si>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</si>
  <si>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</si>
  <si>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</si>
  <si>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</si>
  <si>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</si>
  <si>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</si>
  <si>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</si>
  <si>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</si>
  <si>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</si>
  <si>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</si>
  <si>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</si>
  <si>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</si>
  <si>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</si>
  <si>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</si>
  <si>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</si>
  <si>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</si>
  <si>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</si>
  <si>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</si>
  <si>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</si>
  <si>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</si>
  <si>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</si>
  <si>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</si>
  <si>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</si>
  <si>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</si>
  <si>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</si>
  <si>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</si>
  <si>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</si>
  <si>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</si>
  <si>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</si>
  <si>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</si>
  <si>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</si>
  <si>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</si>
  <si>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</si>
  <si>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</si>
  <si>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102828103077</t>
  </si>
  <si>
    <t>酒店预付</t>
  </si>
  <si>
    <t>否</t>
  </si>
  <si>
    <t>普通</t>
  </si>
  <si>
    <t>275070183</t>
  </si>
  <si>
    <t>福州闽江世纪金源会展中心大饭店</t>
  </si>
  <si>
    <t>1616855</t>
  </si>
  <si>
    <t>张滨</t>
  </si>
  <si>
    <t>2021-11-26</t>
  </si>
  <si>
    <t>2021-11-27</t>
  </si>
  <si>
    <t>2021-12-02</t>
  </si>
  <si>
    <t>¥2,415.00</t>
  </si>
  <si>
    <t>¥315.00</t>
  </si>
  <si>
    <t>¥2,100.00</t>
  </si>
  <si>
    <t>高级大床房</t>
  </si>
  <si>
    <t>WEBSITE</t>
  </si>
  <si>
    <t>102833783992</t>
  </si>
  <si>
    <t>271515557</t>
  </si>
  <si>
    <t>佛山德徕酒店</t>
  </si>
  <si>
    <t>林智炜</t>
  </si>
  <si>
    <t>2021-12-01</t>
  </si>
  <si>
    <t>¥524.00</t>
  </si>
  <si>
    <t>¥69.00</t>
  </si>
  <si>
    <t>¥455.00</t>
  </si>
  <si>
    <t>城景豪华大床房</t>
  </si>
  <si>
    <t>102833820778</t>
  </si>
  <si>
    <t>271516124</t>
  </si>
  <si>
    <t>三亚湾红树林度假世界(木棉酒店)</t>
  </si>
  <si>
    <t>景银玲</t>
  </si>
  <si>
    <t>¥502.00</t>
  </si>
  <si>
    <t>¥66.00</t>
  </si>
  <si>
    <t>¥436.00</t>
  </si>
  <si>
    <t>城市景观房</t>
  </si>
  <si>
    <t>102824879360</t>
  </si>
  <si>
    <t>肖石子</t>
  </si>
  <si>
    <t>2021-11-22</t>
  </si>
  <si>
    <t>¥483.00</t>
  </si>
  <si>
    <t>¥63.00</t>
  </si>
  <si>
    <t>¥420.00</t>
  </si>
  <si>
    <t>102833484364</t>
  </si>
  <si>
    <t>266555576</t>
  </si>
  <si>
    <t>泉州泰禾洲际酒店</t>
  </si>
  <si>
    <t>李俊杰连志民</t>
  </si>
  <si>
    <t>¥1,045.00</t>
  </si>
  <si>
    <t>¥137.00</t>
  </si>
  <si>
    <t>¥908.00</t>
  </si>
  <si>
    <t>猪猪侠酷芽江景大床房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</si>
  <si>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</si>
  <si>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</si>
  <si>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</si>
  <si>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</si>
  <si>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</si>
  <si>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</si>
  <si>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</si>
  <si>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</si>
  <si>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</si>
  <si>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</si>
  <si>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</si>
  <si>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102828103077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1260</t>
    </r>
    <r>
      <rPr>
        <sz val="10"/>
        <rFont val="宋体"/>
        <charset val="134"/>
      </rPr>
      <t>元待退回</t>
    </r>
  </si>
  <si>
    <t>A211203164514481</t>
  </si>
  <si>
    <t>A2112031645342213</t>
  </si>
  <si>
    <r>
      <t>总计：</t>
    </r>
    <r>
      <rPr>
        <sz val="10"/>
        <rFont val="Arial"/>
        <charset val="134"/>
      </rPr>
      <t>4319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</si>
  <si>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</si>
  <si>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</si>
  <si>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</si>
  <si>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</si>
  <si>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</si>
  <si>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</si>
  <si>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</si>
  <si>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</si>
  <si>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</si>
  <si>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</si>
  <si>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</si>
  <si>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</si>
  <si>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</si>
  <si>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</si>
  <si>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</si>
  <si>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</si>
  <si>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2321451</t>
  </si>
  <si>
    <t>--</t>
  </si>
  <si>
    <t>455.00</t>
  </si>
  <si>
    <t>RMB</t>
  </si>
  <si>
    <t>0</t>
  </si>
  <si>
    <t>0.00</t>
  </si>
  <si>
    <t>龙卷风国内直连</t>
  </si>
  <si>
    <t>2021-12-01 15:45:53</t>
  </si>
  <si>
    <t>汇智国际旅游发展有限公司</t>
  </si>
  <si>
    <t>直连</t>
  </si>
  <si>
    <t>2314741</t>
  </si>
  <si>
    <t>2100.00</t>
  </si>
  <si>
    <t>840.00</t>
  </si>
  <si>
    <t>-1260</t>
  </si>
  <si>
    <t>2021-11-26 20:23:53</t>
  </si>
  <si>
    <t>2307835</t>
  </si>
  <si>
    <t>420.00</t>
  </si>
  <si>
    <t>2021-11-22 18:32:10</t>
  </si>
  <si>
    <t>2320769</t>
  </si>
  <si>
    <t>908.00</t>
  </si>
  <si>
    <t>2021-12-01 10:33:14</t>
  </si>
  <si>
    <t>2321128</t>
  </si>
  <si>
    <t>436.00</t>
  </si>
  <si>
    <t>2021-12-01 13:26:18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</si>
</sst>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3" borderId="12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5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73</v>
      </c>
      <c r="H5" s="7" t="s">
        <v>74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104</v>
      </c>
      <c r="O5" s="7" t="s">
        <v>89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83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89</v>
      </c>
      <c r="O6" s="7" t="s">
        <v>89</v>
      </c>
      <c r="P6" s="7" t="s">
        <v>79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71</v>
      </c>
      <c r="AH6" t="s">
        <v>19</v>
      </c>
    </row>
    <row r="7" customHeight="1" spans="1:32">
      <c r="A7" s="10" t="s">
        <v>116</v>
      </c>
      <c r="B7" s="10"/>
      <c r="C7" s="10" t="s">
        <v>117</v>
      </c>
      <c r="D7" s="10"/>
      <c r="E7" s="10"/>
      <c r="F7" s="10"/>
      <c r="G7" s="10" t="s">
        <v>117</v>
      </c>
      <c r="H7" s="10" t="s">
        <v>117</v>
      </c>
      <c r="I7" s="10" t="s">
        <v>117</v>
      </c>
      <c r="J7" s="10" t="s">
        <v>117</v>
      </c>
      <c r="K7" s="10" t="s">
        <v>117</v>
      </c>
      <c r="L7" s="10" t="s">
        <v>117</v>
      </c>
      <c r="M7" s="10" t="s">
        <v>117</v>
      </c>
      <c r="N7" s="10" t="s">
        <v>117</v>
      </c>
      <c r="O7" s="10" t="s">
        <v>117</v>
      </c>
      <c r="P7" s="10" t="s">
        <v>117</v>
      </c>
      <c r="Q7" s="10"/>
      <c r="R7" s="13" t="s">
        <v>20</v>
      </c>
      <c r="S7" s="13" t="s">
        <v>19</v>
      </c>
      <c r="T7" s="10" t="s">
        <v>117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117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118</v>
      </c>
      <c r="B1" s="4" t="s">
        <v>119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120</v>
      </c>
      <c r="H1" s="4" t="s">
        <v>121</v>
      </c>
      <c r="I1" s="4" t="s">
        <v>13</v>
      </c>
      <c r="J1" s="4" t="s">
        <v>17</v>
      </c>
      <c r="K1" s="4" t="s">
        <v>18</v>
      </c>
      <c r="L1" s="9" t="s">
        <v>122</v>
      </c>
      <c r="M1" s="4" t="s">
        <v>123</v>
      </c>
      <c r="N1" s="4" t="s">
        <v>124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2" sqref="A12:D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126</v>
      </c>
    </row>
    <row r="2" ht="14.25" customHeight="1" spans="1:10">
      <c r="A2" s="42" t="s">
        <v>69</v>
      </c>
      <c r="B2" s="7" t="s">
        <v>78</v>
      </c>
      <c r="C2" s="7" t="s">
        <v>79</v>
      </c>
      <c r="D2" s="3">
        <v>2100</v>
      </c>
      <c r="E2" t="str">
        <f>VLOOKUP(A2,HOP!A:L,12,0)</f>
        <v>840.00</v>
      </c>
      <c r="F2" t="str">
        <f>VLOOKUP(A2,HOP!A:C,3,0)</f>
        <v>2314741</v>
      </c>
      <c r="G2">
        <f>D2-E2</f>
        <v>1260</v>
      </c>
      <c r="H2" t="str">
        <f>$H$1&amp;F2</f>
        <v>，2314741</v>
      </c>
      <c r="I2" t="str">
        <f>VLOOKUP(A2,HOP!A:T,20,0)</f>
        <v>直连</v>
      </c>
      <c r="J2" t="s">
        <v>127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455</v>
      </c>
      <c r="E3" t="str">
        <f>VLOOKUP(A3,HOP!A:L,12,0)</f>
        <v>455.00</v>
      </c>
      <c r="F3" t="str">
        <f>VLOOKUP(A3,HOP!A:C,3,0)</f>
        <v>2321451</v>
      </c>
      <c r="G3">
        <f>D3-E3</f>
        <v>0</v>
      </c>
      <c r="H3" t="str">
        <f>$H$1&amp;F3</f>
        <v>，2321451</v>
      </c>
      <c r="I3" t="str">
        <f>VLOOKUP(A3,HOP!A:T,20,0)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436</v>
      </c>
      <c r="E4" t="str">
        <f>VLOOKUP(A4,HOP!A:L,12,0)</f>
        <v>436.00</v>
      </c>
      <c r="F4" t="str">
        <f>VLOOKUP(A4,HOP!A:C,3,0)</f>
        <v>2321128</v>
      </c>
      <c r="G4">
        <f>D4-E4</f>
        <v>0</v>
      </c>
      <c r="H4" t="str">
        <f>$H$1&amp;F4</f>
        <v>，2321128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420</v>
      </c>
      <c r="E5" t="str">
        <f>VLOOKUP(A5,HOP!A:L,12,0)</f>
        <v>420.00</v>
      </c>
      <c r="F5" t="str">
        <f>VLOOKUP(A5,HOP!A:C,3,0)</f>
        <v>2307835</v>
      </c>
      <c r="G5">
        <f>D5-E5</f>
        <v>0</v>
      </c>
      <c r="H5" t="str">
        <f>$H$1&amp;F5</f>
        <v>，2307835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89</v>
      </c>
      <c r="C6" s="7" t="s">
        <v>79</v>
      </c>
      <c r="D6" s="3">
        <v>908</v>
      </c>
      <c r="E6" t="str">
        <f>VLOOKUP(A6,HOP!A:L,12,0)</f>
        <v>908.00</v>
      </c>
      <c r="F6" t="str">
        <f>VLOOKUP(A6,HOP!A:C,3,0)</f>
        <v>2320769</v>
      </c>
      <c r="G6">
        <f>D6-E6</f>
        <v>0</v>
      </c>
      <c r="H6" t="str">
        <f>$H$1&amp;F6</f>
        <v>，2320769</v>
      </c>
      <c r="I6" t="str">
        <f>VLOOKUP(A6,HOP!A:T,20,0)</f>
        <v>直连</v>
      </c>
    </row>
    <row r="8" spans="4:4">
      <c r="D8" s="3">
        <f>SUM(D2:D7)</f>
        <v>4319</v>
      </c>
    </row>
    <row r="9" ht="14.25" spans="4:4">
      <c r="D9" s="8" t="s">
        <v>22</v>
      </c>
    </row>
    <row r="12" spans="1:3">
      <c r="A12" t="s">
        <v>128</v>
      </c>
      <c r="C12">
        <v>3059</v>
      </c>
    </row>
    <row r="13" spans="1:3">
      <c r="A13" t="s">
        <v>129</v>
      </c>
      <c r="C13">
        <v>1260</v>
      </c>
    </row>
    <row r="14" spans="1:3">
      <c r="A14" s="5" t="s">
        <v>130</v>
      </c>
      <c r="C14">
        <f>SUM(C12:C13)</f>
        <v>4319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131</v>
      </c>
      <c r="B1" s="2" t="s">
        <v>132</v>
      </c>
      <c r="C1" s="2" t="s">
        <v>133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</row>
    <row r="2" s="1" customFormat="1" spans="1:20">
      <c r="A2" s="1" t="s">
        <v>85</v>
      </c>
      <c r="B2" s="1" t="s">
        <v>89</v>
      </c>
      <c r="C2" s="1" t="s">
        <v>147</v>
      </c>
      <c r="D2" s="1" t="s">
        <v>87</v>
      </c>
      <c r="E2" s="1" t="s">
        <v>88</v>
      </c>
      <c r="F2" s="1" t="s">
        <v>89</v>
      </c>
      <c r="G2" s="1" t="s">
        <v>79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71</v>
      </c>
      <c r="S2" s="1" t="s">
        <v>155</v>
      </c>
      <c r="T2" s="1" t="s">
        <v>156</v>
      </c>
    </row>
    <row r="3" s="1" customFormat="1" spans="1:20">
      <c r="A3" s="1" t="s">
        <v>69</v>
      </c>
      <c r="B3" s="1" t="s">
        <v>77</v>
      </c>
      <c r="C3" s="1" t="s">
        <v>157</v>
      </c>
      <c r="D3" s="1" t="s">
        <v>74</v>
      </c>
      <c r="E3" s="1" t="s">
        <v>76</v>
      </c>
      <c r="F3" s="1" t="s">
        <v>78</v>
      </c>
      <c r="G3" s="1" t="s">
        <v>79</v>
      </c>
      <c r="H3" s="1" t="s">
        <v>148</v>
      </c>
      <c r="I3" s="1" t="s">
        <v>158</v>
      </c>
      <c r="J3" s="1" t="s">
        <v>150</v>
      </c>
      <c r="K3" s="1" t="s">
        <v>158</v>
      </c>
      <c r="L3" s="1" t="s">
        <v>159</v>
      </c>
      <c r="M3" s="1" t="s">
        <v>160</v>
      </c>
      <c r="N3" s="1" t="s">
        <v>160</v>
      </c>
      <c r="O3" s="1" t="s">
        <v>152</v>
      </c>
      <c r="P3" s="1" t="s">
        <v>153</v>
      </c>
      <c r="Q3" s="1" t="s">
        <v>161</v>
      </c>
      <c r="R3" s="1" t="s">
        <v>71</v>
      </c>
      <c r="S3" s="1" t="s">
        <v>155</v>
      </c>
      <c r="T3" s="1" t="s">
        <v>156</v>
      </c>
    </row>
    <row r="4" s="1" customFormat="1" spans="1:20">
      <c r="A4" s="1" t="s">
        <v>102</v>
      </c>
      <c r="B4" s="1" t="s">
        <v>104</v>
      </c>
      <c r="C4" s="1" t="s">
        <v>162</v>
      </c>
      <c r="D4" s="1" t="s">
        <v>74</v>
      </c>
      <c r="E4" s="1" t="s">
        <v>103</v>
      </c>
      <c r="F4" s="1" t="s">
        <v>89</v>
      </c>
      <c r="G4" s="1" t="s">
        <v>79</v>
      </c>
      <c r="H4" s="1" t="s">
        <v>148</v>
      </c>
      <c r="I4" s="1" t="s">
        <v>163</v>
      </c>
      <c r="J4" s="1" t="s">
        <v>150</v>
      </c>
      <c r="K4" s="1" t="s">
        <v>163</v>
      </c>
      <c r="L4" s="1" t="s">
        <v>163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164</v>
      </c>
      <c r="R4" s="1" t="s">
        <v>71</v>
      </c>
      <c r="S4" s="1" t="s">
        <v>155</v>
      </c>
      <c r="T4" s="1" t="s">
        <v>156</v>
      </c>
    </row>
    <row r="5" s="1" customFormat="1" spans="1:20">
      <c r="A5" s="1" t="s">
        <v>108</v>
      </c>
      <c r="B5" s="1" t="s">
        <v>89</v>
      </c>
      <c r="C5" s="1" t="s">
        <v>165</v>
      </c>
      <c r="D5" s="1" t="s">
        <v>110</v>
      </c>
      <c r="E5" s="1" t="s">
        <v>111</v>
      </c>
      <c r="F5" s="1" t="s">
        <v>89</v>
      </c>
      <c r="G5" s="1" t="s">
        <v>79</v>
      </c>
      <c r="H5" s="1" t="s">
        <v>148</v>
      </c>
      <c r="I5" s="1" t="s">
        <v>166</v>
      </c>
      <c r="J5" s="1" t="s">
        <v>150</v>
      </c>
      <c r="K5" s="1" t="s">
        <v>166</v>
      </c>
      <c r="L5" s="1" t="s">
        <v>166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167</v>
      </c>
      <c r="R5" s="1" t="s">
        <v>71</v>
      </c>
      <c r="S5" s="1" t="s">
        <v>155</v>
      </c>
      <c r="T5" s="1" t="s">
        <v>156</v>
      </c>
    </row>
    <row r="6" s="1" customFormat="1" spans="1:20">
      <c r="A6" s="1" t="s">
        <v>94</v>
      </c>
      <c r="B6" s="1" t="s">
        <v>89</v>
      </c>
      <c r="C6" s="1" t="s">
        <v>168</v>
      </c>
      <c r="D6" s="1" t="s">
        <v>96</v>
      </c>
      <c r="E6" s="1" t="s">
        <v>97</v>
      </c>
      <c r="F6" s="1" t="s">
        <v>89</v>
      </c>
      <c r="G6" s="1" t="s">
        <v>79</v>
      </c>
      <c r="H6" s="1" t="s">
        <v>148</v>
      </c>
      <c r="I6" s="1" t="s">
        <v>169</v>
      </c>
      <c r="J6" s="1" t="s">
        <v>150</v>
      </c>
      <c r="K6" s="1" t="s">
        <v>169</v>
      </c>
      <c r="L6" s="1" t="s">
        <v>169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170</v>
      </c>
      <c r="R6" s="1" t="s">
        <v>71</v>
      </c>
      <c r="S6" s="1" t="s">
        <v>155</v>
      </c>
      <c r="T6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2021-12-03T08:46:08Z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0A07EC976F394613A94A2EE460426222</vt:lpwstr>
  </property>
</Properties>
</file>