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<sst xmlns="http://schemas.openxmlformats.org/spreadsheetml/2006/main" count="198" uniqueCount="103">
  <si>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</si>
  <si>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</si>
  <si>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</si>
  <si>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</si>
  <si>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</si>
  <si>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</si>
  <si>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</si>
  <si>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</si>
  <si>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</si>
  <si>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</si>
  <si>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</si>
  <si>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</si>
  <si>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</si>
  <si>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</si>
  <si>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</si>
  <si>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</si>
  <si>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</si>
  <si>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</si>
  <si>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</si>
  <si>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</si>
  <si>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</si>
  <si>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</si>
  <si>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</si>
  <si>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</si>
  <si>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</si>
  <si>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</si>
  <si>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</si>
  <si>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[梅州]梅州英思廷酒店(80612726)</t>
  </si>
  <si>
    <t>廷逸大床房&lt;内宾&gt;&lt;双早&gt;</t>
  </si>
  <si>
    <t>CNY</t>
  </si>
  <si>
    <t>吴育洪</t>
  </si>
  <si>
    <t>CA11323211204CNY</t>
  </si>
  <si>
    <t>未提现</t>
  </si>
  <si>
    <t>携程开票</t>
  </si>
  <si>
    <t>acknowledge</t>
  </si>
  <si>
    <t>刘克全</t>
  </si>
  <si>
    <t>[梅州]梅州麓湖山酒店(62500328)</t>
  </si>
  <si>
    <t>公寓标准大床房&lt;大床&gt;&lt;双人入住&gt;&lt;双早&gt;&lt;新酒店礼盒&gt;</t>
  </si>
  <si>
    <t>何文华,龙作群,杨钢辉,魏建超</t>
  </si>
  <si>
    <t>[和平]和平热龙温泉度假村(71638387)</t>
  </si>
  <si>
    <t>一房木屋别墅&lt;特惠专享&gt;&lt;双人入住&gt;&lt;双早&gt;</t>
  </si>
  <si>
    <t>谢伟森</t>
  </si>
  <si>
    <t>[上海]上海虹桥绿地铂骊酒店(60984611)</t>
  </si>
  <si>
    <t>高级大床房&lt;双人入住&gt;&lt;内宾&gt;&lt;预付&gt;&lt;无早&gt;</t>
  </si>
  <si>
    <t>何玲玲</t>
  </si>
  <si>
    <t>76350SC005871</t>
  </si>
  <si>
    <t>,</t>
  </si>
  <si>
    <t>A211204104939481</t>
  </si>
  <si>
    <t>A211204105020481</t>
  </si>
  <si>
    <t>A211204105058481</t>
  </si>
  <si>
    <t>CNY / HKD 当前参考汇率: 1.223403371</t>
  </si>
  <si>
    <t>总计：2969.71 CNY/
3633.15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</si>
  <si>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</si>
  <si>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</si>
  <si>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</si>
  <si>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</si>
  <si>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</si>
  <si>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</si>
  <si>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</si>
  <si>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</si>
  <si>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</si>
  <si>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</si>
  <si>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</si>
  <si>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</si>
  <si>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</si>
  <si>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</si>
  <si>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</si>
  <si>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</si>
  <si>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</si>
  <si>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</si>
  <si>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2319388</t>
  </si>
  <si>
    <t>和平热龙温泉度假村</t>
  </si>
  <si>
    <t>2021-12-01</t>
  </si>
  <si>
    <t>退房日月结</t>
  </si>
  <si>
    <t>580.00</t>
  </si>
  <si>
    <t>RMB</t>
  </si>
  <si>
    <t>0</t>
  </si>
  <si>
    <t>0.00</t>
  </si>
  <si>
    <t>携程汇智国内直连</t>
  </si>
  <si>
    <t>2021-11-30 11:40:09</t>
  </si>
  <si>
    <t>否</t>
  </si>
  <si>
    <t>汇智国际旅游发展有限公司</t>
  </si>
  <si>
    <t>直采</t>
  </si>
  <si>
    <t>2021-11-28</t>
  </si>
  <si>
    <t>2317161</t>
  </si>
  <si>
    <t>梅州麓湖山酒店</t>
  </si>
  <si>
    <t>1240.76</t>
  </si>
  <si>
    <t>2021-11-28 16:52:32</t>
  </si>
  <si>
    <t>Saas酒店</t>
  </si>
  <si>
    <t>2021-11-26</t>
  </si>
  <si>
    <t>2314688</t>
  </si>
  <si>
    <t>梅州英思廷酒店</t>
  </si>
  <si>
    <t>2021-11-29</t>
  </si>
  <si>
    <t>490.30</t>
  </si>
  <si>
    <t>2021-11-26 20:11:18</t>
  </si>
  <si>
    <t>2313736</t>
  </si>
  <si>
    <t>245.15</t>
  </si>
  <si>
    <t>2021-11-26 16:05:04</t>
  </si>
  <si>
    <t>2319969</t>
  </si>
  <si>
    <t>上海虹桥绿地铂骊酒店</t>
  </si>
  <si>
    <t>413.50</t>
  </si>
  <si>
    <t>2021-11-30 18:03:44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</si>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</sst>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16870591736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44530</v>
      </c>
      <c r="G2" s="5">
        <v>44531</v>
      </c>
      <c r="H2" s="4">
        <v>1</v>
      </c>
      <c r="I2" s="4">
        <v>1</v>
      </c>
      <c r="J2" s="4">
        <v>1</v>
      </c>
      <c r="K2" s="4" t="s">
        <v>29</v>
      </c>
      <c r="L2" s="4">
        <v>245.15</v>
      </c>
      <c r="M2" s="4">
        <v>245.15</v>
      </c>
      <c r="N2" s="4" t="s">
        <v>30</v>
      </c>
      <c r="O2" s="4" t="s">
        <v>31</v>
      </c>
      <c r="P2" s="4" t="s">
        <v>32</v>
      </c>
      <c r="Q2" s="4">
        <v>0</v>
      </c>
      <c r="R2" s="6">
        <v>44526</v>
      </c>
      <c r="S2" s="5">
        <v>44534</v>
      </c>
      <c r="T2" s="4" t="s">
        <v>33</v>
      </c>
      <c r="U2" s="4">
        <v>245.15</v>
      </c>
      <c r="V2" s="4">
        <v>0</v>
      </c>
      <c r="W2" s="4">
        <v>0</v>
      </c>
      <c r="X2" s="4">
        <v>2313736</v>
      </c>
      <c r="Y2" s="4" t="s">
        <v>34</v>
      </c>
    </row>
    <row r="3" s="4" customFormat="1" spans="1:25">
      <c r="A3" s="4">
        <v>16871835682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44529</v>
      </c>
      <c r="G3" s="5">
        <v>44531</v>
      </c>
      <c r="H3" s="4">
        <v>1</v>
      </c>
      <c r="I3" s="4">
        <v>2</v>
      </c>
      <c r="J3" s="4">
        <v>2</v>
      </c>
      <c r="K3" s="4" t="s">
        <v>29</v>
      </c>
      <c r="L3" s="4">
        <v>490.3</v>
      </c>
      <c r="M3" s="4">
        <v>490.3</v>
      </c>
      <c r="N3" s="4" t="s">
        <v>35</v>
      </c>
      <c r="O3" s="4" t="s">
        <v>31</v>
      </c>
      <c r="P3" s="4" t="s">
        <v>32</v>
      </c>
      <c r="Q3" s="4">
        <v>0</v>
      </c>
      <c r="R3" s="6">
        <v>44526</v>
      </c>
      <c r="S3" s="5">
        <v>44534</v>
      </c>
      <c r="T3" s="4" t="s">
        <v>33</v>
      </c>
      <c r="U3" s="4">
        <v>490.3</v>
      </c>
      <c r="V3" s="4">
        <v>0</v>
      </c>
      <c r="W3" s="4">
        <v>0</v>
      </c>
      <c r="X3" s="4">
        <v>2314688</v>
      </c>
      <c r="Y3" s="4" t="s">
        <v>34</v>
      </c>
    </row>
    <row r="4" s="4" customFormat="1" spans="1:25">
      <c r="A4" s="4">
        <v>16881971796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44530</v>
      </c>
      <c r="G4" s="5">
        <v>44531</v>
      </c>
      <c r="H4" s="4">
        <v>4</v>
      </c>
      <c r="I4" s="4">
        <v>1</v>
      </c>
      <c r="J4" s="4">
        <v>4</v>
      </c>
      <c r="K4" s="4" t="s">
        <v>29</v>
      </c>
      <c r="L4" s="4">
        <v>1240.76</v>
      </c>
      <c r="M4" s="4">
        <v>1240.76</v>
      </c>
      <c r="N4" s="4" t="s">
        <v>38</v>
      </c>
      <c r="O4" s="4" t="s">
        <v>31</v>
      </c>
      <c r="P4" s="4" t="s">
        <v>32</v>
      </c>
      <c r="Q4" s="4">
        <v>0</v>
      </c>
      <c r="R4" s="6">
        <v>44528</v>
      </c>
      <c r="S4" s="5">
        <v>44534</v>
      </c>
      <c r="T4" s="4" t="s">
        <v>33</v>
      </c>
      <c r="U4" s="4">
        <v>1240.76</v>
      </c>
      <c r="V4" s="4">
        <v>0</v>
      </c>
      <c r="W4" s="4">
        <v>0</v>
      </c>
      <c r="X4" s="4">
        <v>2317161</v>
      </c>
      <c r="Y4" s="4">
        <v>505631</v>
      </c>
    </row>
    <row r="5" s="4" customFormat="1" spans="1:23">
      <c r="A5" s="4">
        <v>16890663898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44530</v>
      </c>
      <c r="G5" s="5">
        <v>44531</v>
      </c>
      <c r="H5" s="4">
        <v>1</v>
      </c>
      <c r="I5" s="4">
        <v>1</v>
      </c>
      <c r="J5" s="4">
        <v>1</v>
      </c>
      <c r="K5" s="4" t="s">
        <v>29</v>
      </c>
      <c r="L5" s="4">
        <v>580</v>
      </c>
      <c r="M5" s="4">
        <v>580</v>
      </c>
      <c r="N5" s="4" t="s">
        <v>41</v>
      </c>
      <c r="O5" s="4" t="s">
        <v>31</v>
      </c>
      <c r="P5" s="4" t="s">
        <v>32</v>
      </c>
      <c r="Q5" s="4">
        <v>0</v>
      </c>
      <c r="R5" s="6">
        <v>44530</v>
      </c>
      <c r="S5" s="5">
        <v>44534</v>
      </c>
      <c r="T5" s="4" t="s">
        <v>33</v>
      </c>
      <c r="U5" s="4">
        <v>580</v>
      </c>
      <c r="V5" s="4">
        <v>0</v>
      </c>
      <c r="W5" s="4">
        <v>0</v>
      </c>
    </row>
    <row r="6" s="4" customFormat="1" spans="1:25">
      <c r="A6" s="4">
        <v>16894957503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44530</v>
      </c>
      <c r="G6" s="5">
        <v>44531</v>
      </c>
      <c r="H6" s="4">
        <v>1</v>
      </c>
      <c r="I6" s="4">
        <v>1</v>
      </c>
      <c r="J6" s="4">
        <v>1</v>
      </c>
      <c r="K6" s="4" t="s">
        <v>29</v>
      </c>
      <c r="L6" s="4">
        <v>413.5</v>
      </c>
      <c r="M6" s="4">
        <v>413.5</v>
      </c>
      <c r="N6" s="4" t="s">
        <v>44</v>
      </c>
      <c r="O6" s="4" t="s">
        <v>31</v>
      </c>
      <c r="P6" s="4" t="s">
        <v>32</v>
      </c>
      <c r="Q6" s="4">
        <v>0</v>
      </c>
      <c r="R6" s="6">
        <v>44530</v>
      </c>
      <c r="S6" s="5">
        <v>44534</v>
      </c>
      <c r="T6" s="4" t="s">
        <v>33</v>
      </c>
      <c r="U6" s="4">
        <v>413.5</v>
      </c>
      <c r="V6" s="4">
        <v>0</v>
      </c>
      <c r="W6" s="4">
        <v>0</v>
      </c>
      <c r="X6" s="4">
        <v>2319969</v>
      </c>
      <c r="Y6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2" sqref="A12:E16"/>
    </sheetView>
  </sheetViews>
  <sheetFormatPr defaultColWidth="9" defaultRowHeight="13.5"/>
  <cols>
    <col min="1" max="1" width="16.25" style="4" customWidth="1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16870591736</v>
      </c>
      <c r="B2" s="5">
        <v>44530</v>
      </c>
      <c r="C2" s="5">
        <v>44531</v>
      </c>
      <c r="D2" s="4">
        <v>245.15</v>
      </c>
      <c r="E2" s="4" t="str">
        <f>VLOOKUP(A2,HOP!A:L,12,0)</f>
        <v>245.15</v>
      </c>
      <c r="F2" s="4" t="str">
        <f>VLOOKUP(A2,HOP!A:C,3,0)</f>
        <v>2313736</v>
      </c>
      <c r="G2" s="4">
        <f>D2-E2</f>
        <v>0</v>
      </c>
      <c r="H2" s="4" t="str">
        <f>$H$1&amp;F2</f>
        <v>,2313736</v>
      </c>
      <c r="I2" s="4" t="str">
        <f>VLOOKUP(A2,HOP!A:T,20,0)</f>
        <v>直采</v>
      </c>
    </row>
    <row r="3" s="4" customFormat="1" spans="1:9">
      <c r="A3" s="4">
        <v>16871835682</v>
      </c>
      <c r="B3" s="5">
        <v>44529</v>
      </c>
      <c r="C3" s="5">
        <v>44531</v>
      </c>
      <c r="D3" s="4">
        <v>490.3</v>
      </c>
      <c r="E3" s="4" t="str">
        <f>VLOOKUP(A3,HOP!A:L,12,0)</f>
        <v>490.30</v>
      </c>
      <c r="F3" s="4" t="str">
        <f>VLOOKUP(A3,HOP!A:C,3,0)</f>
        <v>2314688</v>
      </c>
      <c r="G3" s="4">
        <f>D3-E3</f>
        <v>0</v>
      </c>
      <c r="H3" s="4" t="str">
        <f>$H$1&amp;F3</f>
        <v>,2314688</v>
      </c>
      <c r="I3" s="4" t="str">
        <f>VLOOKUP(A3,HOP!A:T,20,0)</f>
        <v>直采</v>
      </c>
    </row>
    <row r="4" s="4" customFormat="1" spans="1:9">
      <c r="A4" s="4">
        <v>16881971796</v>
      </c>
      <c r="B4" s="5">
        <v>44530</v>
      </c>
      <c r="C4" s="5">
        <v>44531</v>
      </c>
      <c r="D4" s="4">
        <v>1240.76</v>
      </c>
      <c r="E4" s="4" t="str">
        <f>VLOOKUP(A4,HOP!A:L,12,0)</f>
        <v>1240.76</v>
      </c>
      <c r="F4" s="4" t="str">
        <f>VLOOKUP(A4,HOP!A:C,3,0)</f>
        <v>2317161</v>
      </c>
      <c r="G4" s="4">
        <f>D4-E4</f>
        <v>0</v>
      </c>
      <c r="H4" s="4" t="str">
        <f>$H$1&amp;F4</f>
        <v>,2317161</v>
      </c>
      <c r="I4" s="4" t="str">
        <f>VLOOKUP(A4,HOP!A:T,20,0)</f>
        <v>Saas酒店</v>
      </c>
    </row>
    <row r="5" s="4" customFormat="1" spans="1:9">
      <c r="A5" s="4">
        <v>16890663898</v>
      </c>
      <c r="B5" s="5">
        <v>44530</v>
      </c>
      <c r="C5" s="5">
        <v>44531</v>
      </c>
      <c r="D5" s="4">
        <v>580</v>
      </c>
      <c r="E5" s="4" t="str">
        <f>VLOOKUP(A5,HOP!A:L,12,0)</f>
        <v>580.00</v>
      </c>
      <c r="F5" s="4" t="str">
        <f>VLOOKUP(A5,HOP!A:C,3,0)</f>
        <v>2319388</v>
      </c>
      <c r="G5" s="4">
        <f>D5-E5</f>
        <v>0</v>
      </c>
      <c r="H5" s="4" t="str">
        <f>$H$1&amp;F5</f>
        <v>,2319388</v>
      </c>
      <c r="I5" s="4" t="str">
        <f>VLOOKUP(A5,HOP!A:T,20,0)</f>
        <v>直采</v>
      </c>
    </row>
    <row r="6" s="4" customFormat="1" spans="1:9">
      <c r="A6" s="4">
        <v>16894957503</v>
      </c>
      <c r="B6" s="5">
        <v>44530</v>
      </c>
      <c r="C6" s="5">
        <v>44531</v>
      </c>
      <c r="D6" s="4">
        <v>413.5</v>
      </c>
      <c r="E6" s="4" t="str">
        <f>VLOOKUP(A6,HOP!A:L,12,0)</f>
        <v>413.50</v>
      </c>
      <c r="F6" s="4" t="str">
        <f>VLOOKUP(A6,HOP!A:C,3,0)</f>
        <v>2319969</v>
      </c>
      <c r="G6" s="4">
        <f>D6-E6</f>
        <v>0</v>
      </c>
      <c r="H6" s="4" t="str">
        <f>$H$1&amp;F6</f>
        <v>,2319969</v>
      </c>
      <c r="I6" s="4" t="str">
        <f>VLOOKUP(A6,HOP!A:T,20,0)</f>
        <v>直连</v>
      </c>
    </row>
    <row r="8" spans="4:4">
      <c r="D8" s="4">
        <f>SUM(D2:D7)</f>
        <v>2969.71</v>
      </c>
    </row>
    <row r="12" spans="1:5">
      <c r="A12" s="4" t="s">
        <v>47</v>
      </c>
      <c r="D12" s="4">
        <v>1315.45</v>
      </c>
      <c r="E12" s="4">
        <v>1609.33</v>
      </c>
    </row>
    <row r="13" spans="1:5">
      <c r="A13" s="4" t="s">
        <v>48</v>
      </c>
      <c r="D13" s="4">
        <v>413.5</v>
      </c>
      <c r="E13" s="4">
        <v>505.88</v>
      </c>
    </row>
    <row r="14" spans="1:5">
      <c r="A14" s="4" t="s">
        <v>49</v>
      </c>
      <c r="D14" s="4">
        <v>1240.76</v>
      </c>
      <c r="E14" s="4">
        <v>1517.94</v>
      </c>
    </row>
    <row r="15" spans="1:5">
      <c r="A15" s="4" t="s">
        <v>50</v>
      </c>
      <c r="D15" s="4">
        <f>SUM(D12:D14)</f>
        <v>2969.71</v>
      </c>
      <c r="E15" s="4">
        <f>SUM(E12:E14)</f>
        <v>3633.15</v>
      </c>
    </row>
    <row r="16" spans="1:1">
      <c r="A16" s="4" t="s">
        <v>51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16890663898</v>
      </c>
      <c r="B2" s="1" t="s">
        <v>69</v>
      </c>
      <c r="C2" s="1" t="s">
        <v>70</v>
      </c>
      <c r="D2" s="1" t="s">
        <v>71</v>
      </c>
      <c r="E2" s="1" t="s">
        <v>41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16881971796</v>
      </c>
      <c r="B3" s="1" t="s">
        <v>83</v>
      </c>
      <c r="C3" s="1" t="s">
        <v>84</v>
      </c>
      <c r="D3" s="1" t="s">
        <v>85</v>
      </c>
      <c r="E3" s="1" t="s">
        <v>38</v>
      </c>
      <c r="F3" s="1" t="s">
        <v>69</v>
      </c>
      <c r="G3" s="1" t="s">
        <v>72</v>
      </c>
      <c r="H3" s="1" t="s">
        <v>73</v>
      </c>
      <c r="I3" s="1" t="s">
        <v>86</v>
      </c>
      <c r="J3" s="1" t="s">
        <v>75</v>
      </c>
      <c r="K3" s="1" t="s">
        <v>86</v>
      </c>
      <c r="L3" s="1" t="s">
        <v>86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87</v>
      </c>
      <c r="R3" s="1" t="s">
        <v>80</v>
      </c>
      <c r="S3" s="1" t="s">
        <v>81</v>
      </c>
      <c r="T3" s="1" t="s">
        <v>88</v>
      </c>
    </row>
    <row r="4" s="1" customFormat="1" spans="1:20">
      <c r="A4" s="3">
        <v>16871835682</v>
      </c>
      <c r="B4" s="1" t="s">
        <v>89</v>
      </c>
      <c r="C4" s="1" t="s">
        <v>90</v>
      </c>
      <c r="D4" s="1" t="s">
        <v>91</v>
      </c>
      <c r="E4" s="1" t="s">
        <v>35</v>
      </c>
      <c r="F4" s="1" t="s">
        <v>92</v>
      </c>
      <c r="G4" s="1" t="s">
        <v>72</v>
      </c>
      <c r="H4" s="1" t="s">
        <v>73</v>
      </c>
      <c r="I4" s="1" t="s">
        <v>93</v>
      </c>
      <c r="J4" s="1" t="s">
        <v>75</v>
      </c>
      <c r="K4" s="1" t="s">
        <v>93</v>
      </c>
      <c r="L4" s="1" t="s">
        <v>93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94</v>
      </c>
      <c r="R4" s="1" t="s">
        <v>80</v>
      </c>
      <c r="S4" s="1" t="s">
        <v>81</v>
      </c>
      <c r="T4" s="1" t="s">
        <v>82</v>
      </c>
    </row>
    <row r="5" s="1" customFormat="1" spans="1:20">
      <c r="A5" s="3">
        <v>16870591736</v>
      </c>
      <c r="B5" s="1" t="s">
        <v>89</v>
      </c>
      <c r="C5" s="1" t="s">
        <v>95</v>
      </c>
      <c r="D5" s="1" t="s">
        <v>91</v>
      </c>
      <c r="E5" s="1" t="s">
        <v>30</v>
      </c>
      <c r="F5" s="1" t="s">
        <v>69</v>
      </c>
      <c r="G5" s="1" t="s">
        <v>72</v>
      </c>
      <c r="H5" s="1" t="s">
        <v>73</v>
      </c>
      <c r="I5" s="1" t="s">
        <v>96</v>
      </c>
      <c r="J5" s="1" t="s">
        <v>75</v>
      </c>
      <c r="K5" s="1" t="s">
        <v>96</v>
      </c>
      <c r="L5" s="1" t="s">
        <v>96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97</v>
      </c>
      <c r="R5" s="1" t="s">
        <v>80</v>
      </c>
      <c r="S5" s="1" t="s">
        <v>81</v>
      </c>
      <c r="T5" s="1" t="s">
        <v>82</v>
      </c>
    </row>
    <row r="6" s="1" customFormat="1" spans="1:20">
      <c r="A6" s="3">
        <v>16894957503</v>
      </c>
      <c r="B6" s="1" t="s">
        <v>69</v>
      </c>
      <c r="C6" s="1" t="s">
        <v>98</v>
      </c>
      <c r="D6" s="1" t="s">
        <v>99</v>
      </c>
      <c r="E6" s="1" t="s">
        <v>44</v>
      </c>
      <c r="F6" s="1" t="s">
        <v>69</v>
      </c>
      <c r="G6" s="1" t="s">
        <v>72</v>
      </c>
      <c r="H6" s="1" t="s">
        <v>73</v>
      </c>
      <c r="I6" s="1" t="s">
        <v>100</v>
      </c>
      <c r="J6" s="1" t="s">
        <v>75</v>
      </c>
      <c r="K6" s="1" t="s">
        <v>100</v>
      </c>
      <c r="L6" s="1" t="s">
        <v>100</v>
      </c>
      <c r="M6" s="1" t="s">
        <v>76</v>
      </c>
      <c r="N6" s="1" t="s">
        <v>76</v>
      </c>
      <c r="O6" s="1" t="s">
        <v>77</v>
      </c>
      <c r="P6" s="1" t="s">
        <v>78</v>
      </c>
      <c r="Q6" s="1" t="s">
        <v>101</v>
      </c>
      <c r="R6" s="1" t="s">
        <v>80</v>
      </c>
      <c r="S6" s="1" t="s">
        <v>81</v>
      </c>
      <c r="T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2021-12-04T02:13:53Z</dcterms:created>
  <dcterms:modified xsi:type="dcterms:W3CDTF">2021-12-04T02:52:24Z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7727F6BA7585495CB24D84BFD345BBE9</vt:lpwstr>
  </property>
  <property fmtid="{D5CDD505-2E9C-101B-9397-08002B2CF9AE}" pid="3" name="KSOProductBuildVer">
    <vt:lpwstr>2052-11.1.0.11115</vt:lpwstr>
  </property>
</Properties>
</file>