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<sst xmlns="http://schemas.openxmlformats.org/spreadsheetml/2006/main" count="687" uniqueCount="277">
  <si>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</si>
  <si>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</si>
  <si>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</si>
  <si>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</si>
  <si>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</si>
  <si>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</si>
  <si>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</si>
  <si>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</si>
  <si>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</si>
  <si>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</si>
  <si>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</si>
  <si>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</si>
  <si>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</si>
  <si>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</si>
  <si>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</si>
  <si>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</si>
  <si>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</si>
  <si>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</si>
  <si>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</si>
  <si>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</si>
  <si>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</si>
  <si>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</si>
  <si>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</si>
  <si>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</si>
  <si>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</si>
  <si>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</si>
  <si>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</si>
  <si>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[维多利亚]维多利亚港金色郁金香酒店(Golden Tulip Porto Vitória)(37206879)</t>
  </si>
  <si>
    <t>标准双床房&lt;不退款&gt;&lt;2人入住&gt;</t>
  </si>
  <si>
    <t>USD</t>
  </si>
  <si>
    <t>Araujo Favarato/Julia</t>
  </si>
  <si>
    <t>CA5326211204USD</t>
  </si>
  <si>
    <t>未提现</t>
  </si>
  <si>
    <t>携程开票</t>
  </si>
  <si>
    <t>取消</t>
  </si>
  <si>
    <t>[贝圣路易斯]墨西哥湾好莱坞赌场酒店(Hollywood Casino Gulf Coast)(39614627)</t>
  </si>
  <si>
    <t>豪华客房2张大床&lt;不退款&gt;&lt;2人入住&gt;</t>
  </si>
  <si>
    <t>Weaver/Wanda L.</t>
  </si>
  <si>
    <t>zfcjm</t>
  </si>
  <si>
    <t>[博洛尼亚]萨瓦酒店(Savhotel)(39041410)</t>
  </si>
  <si>
    <t>标准大床房&lt;不退款&gt;&lt;2人入住&gt;</t>
  </si>
  <si>
    <t>Bora/Alexandru</t>
  </si>
  <si>
    <t>[纽约]纽约曼哈顿/中央公园万豪居家酒店(Residence Inn by Marriott New York Manhattan/Central Park)(37201093)</t>
  </si>
  <si>
    <t>城景特大床工作室&lt;不退款&gt;&lt;2人入住&gt;</t>
  </si>
  <si>
    <t>PHILANDER/CRAIG</t>
  </si>
  <si>
    <t>[迈阿密海滩]舍尔伯恩南滩酒店(Shelborne South Beach)(37244396)</t>
  </si>
  <si>
    <t>部分海景特大床房&lt;不退款&gt;&lt;2人入住&gt;</t>
  </si>
  <si>
    <t>Macaulay/Michael</t>
  </si>
  <si>
    <t>[好莱坞]玛格丽塔维尔好莱坞海滩度假村(Margaritaville Hollywood Beach Resort)(40087610)</t>
  </si>
  <si>
    <t>部分海景1特大床房&lt;不退款&gt;&lt;2人入住&gt;</t>
  </si>
  <si>
    <t>Tony/Allan</t>
  </si>
  <si>
    <t>8074SC358149</t>
  </si>
  <si>
    <t>[安克雷奇]安克拉治湖滨酒店(The Lakefront Anchorage)(37244006)</t>
  </si>
  <si>
    <t>豪华客房, 1 张特大床&lt;不退款&gt;&lt;2人入住&gt;</t>
  </si>
  <si>
    <t>roby/nick brent</t>
  </si>
  <si>
    <t>[布卢明顿]美国商场丽笙酒店(Radisson Blu Mall of America)(39616561)</t>
  </si>
  <si>
    <t>客房（特大床）&lt;不退款&gt;&lt;2人入住&gt;</t>
  </si>
  <si>
    <t>tan/ben</t>
  </si>
  <si>
    <t>[纽约]哥伦布中央公园 6 号酒店(6 Columbus Central Park Hotel)(44805187)</t>
  </si>
  <si>
    <t>标准房&lt;不退款&gt;&lt;2人入住&gt;</t>
  </si>
  <si>
    <t>svetlaana/priveddeen</t>
  </si>
  <si>
    <t>59789SC042363</t>
  </si>
  <si>
    <t>[维克斯堡]密西西比州维克斯堡美洲之星赌场酒店(Ameristar Casino Hotel Vicksburg, Ms.)(40037512)</t>
  </si>
  <si>
    <t>豪华特大床吸烟室&lt;不退款&gt;&lt;2人入住&gt;</t>
  </si>
  <si>
    <t>Collins/Robert Earl</t>
  </si>
  <si>
    <t>[埃夫勒]埃夫勒基里亚德直达酒店(Kyriad Direct Evreux)(46578637)</t>
  </si>
  <si>
    <t>大床房&lt;不退款&gt;&lt;2人入住&gt;</t>
  </si>
  <si>
    <t>MADOUNGOU/Patrick Willy,MADOUNGOU/Stephanie</t>
  </si>
  <si>
    <t>33230UC000094</t>
  </si>
  <si>
    <t>[梳邦再也]33精品酒店@吉隆坡双威金字塔(33 Boutique Hotel @ Bandar Sunway Kuala Lumpur)(44705229)</t>
  </si>
  <si>
    <t>高级大床房&lt;不退款&gt;&lt;2人入住&gt;</t>
  </si>
  <si>
    <t>Lee/Wan Yin</t>
  </si>
  <si>
    <t>[容迪亚伊]容迪亚伊阿德吉奥购物公寓酒店(Aparthotel Adagio Jundiai Shopping)(39679720)</t>
  </si>
  <si>
    <t>标准大床公寓&lt;不退款&gt;&lt;2人入住&gt;</t>
  </si>
  <si>
    <t>Feitosa/Andrew Erik</t>
  </si>
  <si>
    <t>[罗德兹]罗德兹普瑞米尔经典酒店(Premiere Classe Rodez)(39684726)</t>
  </si>
  <si>
    <t>标准间1双人床&lt;不退款&gt;&lt;2人入住&gt;</t>
  </si>
  <si>
    <t>BOUKHATEB/Faudeil</t>
  </si>
  <si>
    <t>33764UC000082</t>
  </si>
  <si>
    <t>[尼斯库]埃德蒙顿万丽机场酒店(Renaissance Edmonton Airport Hotel)(37236295)</t>
  </si>
  <si>
    <t>特大床房&lt;2人入住&gt;&lt;IBU黄金会员专享&gt;&lt;不退款&gt;</t>
  </si>
  <si>
    <t>Holte/Shelley Roxanne</t>
  </si>
  <si>
    <t>[劳德代尔堡]绿洲汽车旅馆(Oasis Hotel)(40049936)</t>
  </si>
  <si>
    <t>1号工作室大床&lt;不退款&gt;&lt;2人入住&gt;</t>
  </si>
  <si>
    <t>Leon Guerrero/Danielle</t>
  </si>
  <si>
    <t>EXP-1864055325</t>
  </si>
  <si>
    <t>[希斯皮里亚]加利福尼亚希斯皮里亚 - 西大街 I-15 号 6 号汽车旅馆(Motel 6 Hesperia, CA - West Main Street I-15)(40100908)</t>
  </si>
  <si>
    <t>标准间1特大床（吸烟）&lt;不退款&gt;&lt;2人入住&gt;</t>
  </si>
  <si>
    <t>Staley/Christian Lamar</t>
  </si>
  <si>
    <t>XCVT3F7RTS</t>
  </si>
  <si>
    <t>[兰吉]奥利朗吉斯全套房公寓酒店(All Suites Appart Hôtel Orly Rungis)(39036920)</t>
  </si>
  <si>
    <t>舒适双人床一室房&lt;不退款&gt;&lt;2人入住&gt;</t>
  </si>
  <si>
    <t>Serveaux/Amelia</t>
  </si>
  <si>
    <t>[萨拉戈萨]阿拉贡国王费尔南多二世水疗酒店(Eurostars Rey Fernando)(47469290)</t>
  </si>
  <si>
    <t>双人床房&lt;不退款&gt;&lt;2人入住&gt;</t>
  </si>
  <si>
    <t>Montero Navajas/Maria Selene,Reyes Munoz/Jesus</t>
  </si>
  <si>
    <t>[斯普林伍德]斯普林伍德大厦公寓酒店(Springwood Tower Apartment Hotel)(48056060)</t>
  </si>
  <si>
    <t>公寓, 1 间卧室&lt;不退款&gt;&lt;2人入住&gt;</t>
  </si>
  <si>
    <t>Tolley/Marcus</t>
  </si>
  <si>
    <t>[菲利浦]沃登阿伯德酒店(Abode Woden)(37221990)</t>
  </si>
  <si>
    <t>一室房&lt;不退款&gt;&lt;2人入住&gt;</t>
  </si>
  <si>
    <t>Lisica/Denis</t>
  </si>
  <si>
    <t>[伊斯内斯]波尔多艾辛巴拉丁斯尼希尔酒店(Initial by Balladins Bordeaux / Eysines)(39609931)</t>
  </si>
  <si>
    <t>高级双床房&lt;不退款&gt;&lt;2人入住&gt;</t>
  </si>
  <si>
    <t>Kbiri/Kyle</t>
  </si>
  <si>
    <t>321-11015-5000</t>
  </si>
  <si>
    <t>退单</t>
  </si>
  <si>
    <t>[贝尔维尤]希尔顿贝尔维尤酒店(Hilton Bellevue)(37235234)</t>
  </si>
  <si>
    <t>客房, 1 张特大床&lt;不退款&gt;&lt;2人入住&gt;</t>
  </si>
  <si>
    <t>Abrego/Margarita,Mayers/Taylor</t>
  </si>
  <si>
    <t>，</t>
  </si>
  <si>
    <t>16769046602此单多收116元退回</t>
  </si>
  <si>
    <t>A211204115224481</t>
  </si>
  <si>
    <t>A2112041153152566</t>
  </si>
  <si>
    <t>USD / HKD 当前参考汇率: 7.79708</t>
  </si>
  <si>
    <t>总计：4475 USD/
34891.93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</si>
  <si>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</si>
  <si>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</si>
  <si>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</si>
  <si>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</si>
  <si>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</si>
  <si>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</si>
  <si>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</si>
  <si>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</si>
  <si>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</si>
  <si>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</si>
  <si>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</si>
  <si>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</si>
  <si>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</si>
  <si>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</si>
  <si>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</si>
  <si>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</si>
  <si>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</si>
  <si>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2021-11-29</t>
  </si>
  <si>
    <t>2318947</t>
  </si>
  <si>
    <t>阿拉贡国王费尔南多二世水疗酒店</t>
  </si>
  <si>
    <t>Montero Navajas Maria Selene,Reyes Munoz Jesus</t>
  </si>
  <si>
    <t>2021-11-30</t>
  </si>
  <si>
    <t>2021-12-01</t>
  </si>
  <si>
    <t>退房日周结</t>
  </si>
  <si>
    <t>320.35</t>
  </si>
  <si>
    <t>50.00</t>
  </si>
  <si>
    <t>0</t>
  </si>
  <si>
    <t>0.00</t>
  </si>
  <si>
    <t>携程盛景国际直连</t>
  </si>
  <si>
    <t>2021-11-29 21:27:13</t>
  </si>
  <si>
    <t>否</t>
  </si>
  <si>
    <t>汇智国际旅游发展有限公司</t>
  </si>
  <si>
    <t>直连</t>
  </si>
  <si>
    <t>2320069</t>
  </si>
  <si>
    <t>波尔多/埃西讷酒巴拉丁斯酒店</t>
  </si>
  <si>
    <t>Kbiri Kyle</t>
  </si>
  <si>
    <t>403.33</t>
  </si>
  <si>
    <t>63.00</t>
  </si>
  <si>
    <t>2021-11-30 18:46:10</t>
  </si>
  <si>
    <t>2318269</t>
  </si>
  <si>
    <t>绿洲大酒店</t>
  </si>
  <si>
    <t>Leon Guerrero Danielle</t>
  </si>
  <si>
    <t>538.19</t>
  </si>
  <si>
    <t>84.00</t>
  </si>
  <si>
    <t>2021-11-29 14:27:55</t>
  </si>
  <si>
    <t>2318503</t>
  </si>
  <si>
    <t>希斯皮里亚 6 汽车旅馆</t>
  </si>
  <si>
    <t>Staley Christian Lamar</t>
  </si>
  <si>
    <t>1076.38</t>
  </si>
  <si>
    <t>168.00</t>
  </si>
  <si>
    <t>2021-11-29 17:08:40</t>
  </si>
  <si>
    <t>2021-11-26</t>
  </si>
  <si>
    <t>2314950</t>
  </si>
  <si>
    <t>钟楼艾弗尔酒店</t>
  </si>
  <si>
    <t>MADOUNGOU Patrick Willy,MADOUNGOU Stephanie</t>
  </si>
  <si>
    <t>345.60</t>
  </si>
  <si>
    <t>54.00</t>
  </si>
  <si>
    <t>2021-11-26 21:56:20</t>
  </si>
  <si>
    <t>2021-11-27</t>
  </si>
  <si>
    <t>2316301</t>
  </si>
  <si>
    <t>33号精品酒店</t>
  </si>
  <si>
    <t>Lee Wan Yin</t>
  </si>
  <si>
    <t>256.28</t>
  </si>
  <si>
    <t>40.00</t>
  </si>
  <si>
    <t>2021-11-27 21:56:59</t>
  </si>
  <si>
    <t>2021-11-07</t>
  </si>
  <si>
    <t>2291864</t>
  </si>
  <si>
    <t>墨西哥湾好莱坞赌场酒店</t>
  </si>
  <si>
    <t>Weaver Wanda L.</t>
  </si>
  <si>
    <t>1039.07</t>
  </si>
  <si>
    <t>162.00</t>
  </si>
  <si>
    <t>2021-11-07 06:57:15</t>
  </si>
  <si>
    <t>2316380</t>
  </si>
  <si>
    <t>容迪亚伊阿德吉奥购物公寓酒店</t>
  </si>
  <si>
    <t>Feitosa Andrew Erik</t>
  </si>
  <si>
    <t>563.82</t>
  </si>
  <si>
    <t>88.00</t>
  </si>
  <si>
    <t>2021-11-27 22:41:37</t>
  </si>
  <si>
    <t>2021-11-10</t>
  </si>
  <si>
    <t>2295618</t>
  </si>
  <si>
    <t>萨瓦酒店</t>
  </si>
  <si>
    <t>Bora Alexandru</t>
  </si>
  <si>
    <t>2370.41</t>
  </si>
  <si>
    <t>370.00</t>
  </si>
  <si>
    <t>2021-11-10 17:00:11</t>
  </si>
  <si>
    <t>2021-10-01</t>
  </si>
  <si>
    <t>2270250</t>
  </si>
  <si>
    <t>维多利亚港金色郁金香酒店</t>
  </si>
  <si>
    <t>Araujo Favarato Julia</t>
  </si>
  <si>
    <t>2021-10-01 03:53:50</t>
  </si>
  <si>
    <t>2021-11-24</t>
  </si>
  <si>
    <t>2309974</t>
  </si>
  <si>
    <t>安克雷奇湖畔酒店</t>
  </si>
  <si>
    <t>roby nick brent</t>
  </si>
  <si>
    <t>640.58</t>
  </si>
  <si>
    <t>100.00</t>
  </si>
  <si>
    <t>2021-11-24 10:35:26</t>
  </si>
  <si>
    <t>2021-11-25</t>
  </si>
  <si>
    <t>2311315</t>
  </si>
  <si>
    <t>哥伦布中央公园 6 号 - 六十酒店</t>
  </si>
  <si>
    <t>svetlaana priveddeen</t>
  </si>
  <si>
    <t>3337.53</t>
  </si>
  <si>
    <t>521.00</t>
  </si>
  <si>
    <t>2021-11-25 04:46:04</t>
  </si>
  <si>
    <t>2021-11-23</t>
  </si>
  <si>
    <t>2308920</t>
  </si>
  <si>
    <t>玛格丽特维尔好莱坞海滩渡假村</t>
  </si>
  <si>
    <t>Tony Allan</t>
  </si>
  <si>
    <t>2124.63</t>
  </si>
  <si>
    <t>332.00</t>
  </si>
  <si>
    <t>2021-11-23 15:45:02</t>
  </si>
  <si>
    <t>2317837</t>
  </si>
  <si>
    <t xml:space="preserve">埃德蒙顿万丽机场酒店 </t>
  </si>
  <si>
    <t>Holte Shelley Roxanne</t>
  </si>
  <si>
    <t>871.35</t>
  </si>
  <si>
    <t>136.00</t>
  </si>
  <si>
    <t>2021-11-29 05:17:01</t>
  </si>
  <si>
    <t>2318898</t>
  </si>
  <si>
    <t>奥利朗吉斯全套房公寓酒店</t>
  </si>
  <si>
    <t>Serveaux Amelia</t>
  </si>
  <si>
    <t>794.47</t>
  </si>
  <si>
    <t>124.00</t>
  </si>
  <si>
    <t>2021-11-29 21:09:29</t>
  </si>
  <si>
    <t>2319589</t>
  </si>
  <si>
    <t>春木塔公寓酒店</t>
  </si>
  <si>
    <t>Tolley Marcus</t>
  </si>
  <si>
    <t>960.30</t>
  </si>
  <si>
    <t>150.00</t>
  </si>
  <si>
    <t>2021-11-30 14:16:15</t>
  </si>
  <si>
    <t>2319607</t>
  </si>
  <si>
    <t>堪培拉沃登阿伯德酒店</t>
  </si>
  <si>
    <t>Lisica Denis</t>
  </si>
  <si>
    <t>633.80</t>
  </si>
  <si>
    <t>99.00</t>
  </si>
  <si>
    <t>2021-11-30 14:22:55</t>
  </si>
  <si>
    <t>2021-11-28</t>
  </si>
  <si>
    <t>2317694</t>
  </si>
  <si>
    <t>罗德兹高级酒店</t>
  </si>
  <si>
    <t>BOUKHATEB Faudeil</t>
  </si>
  <si>
    <t>262.69</t>
  </si>
  <si>
    <t>41.00</t>
  </si>
  <si>
    <t>2021-11-28 22:13:01</t>
  </si>
  <si>
    <t>2311268</t>
  </si>
  <si>
    <t>美洲购物中心丽笙酒店</t>
  </si>
  <si>
    <t>tan ben</t>
  </si>
  <si>
    <t>813.54</t>
  </si>
  <si>
    <t>127.00</t>
  </si>
  <si>
    <t>2021-11-25 01:04:47</t>
  </si>
  <si>
    <t>2021-11-13</t>
  </si>
  <si>
    <t>2298833</t>
  </si>
  <si>
    <t>纽约曼哈顿/中央公园万豪居家酒店</t>
  </si>
  <si>
    <t>PHILANDER CRAIG</t>
  </si>
  <si>
    <t>7839.04</t>
  </si>
  <si>
    <t>1226.00</t>
  </si>
  <si>
    <t>2021-11-13 17:41:51</t>
  </si>
  <si>
    <t>2308313</t>
  </si>
  <si>
    <t>舍尔伯恩南滩酒店</t>
  </si>
  <si>
    <t>Macaulay Michael</t>
  </si>
  <si>
    <t>4199.06</t>
  </si>
  <si>
    <t>656.00</t>
  </si>
  <si>
    <t>2021-11-23 01:04:16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</si>
</sst>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9" fillId="17" borderId="1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16423474394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44530</v>
      </c>
      <c r="G2" s="5">
        <v>44531</v>
      </c>
      <c r="H2" s="4">
        <v>1</v>
      </c>
      <c r="I2" s="4">
        <v>1</v>
      </c>
      <c r="J2" s="4">
        <v>1</v>
      </c>
      <c r="K2" s="4" t="s">
        <v>29</v>
      </c>
      <c r="L2" s="4">
        <v>46</v>
      </c>
      <c r="M2" s="4">
        <v>46</v>
      </c>
      <c r="N2" s="4" t="s">
        <v>30</v>
      </c>
      <c r="O2" s="4" t="s">
        <v>31</v>
      </c>
      <c r="P2" s="4" t="s">
        <v>32</v>
      </c>
      <c r="Q2" s="4">
        <v>0</v>
      </c>
      <c r="R2" s="6">
        <v>44470</v>
      </c>
      <c r="S2" s="5">
        <v>44534</v>
      </c>
      <c r="T2" s="4" t="s">
        <v>33</v>
      </c>
      <c r="U2" s="4">
        <v>46</v>
      </c>
      <c r="V2" s="4">
        <v>0</v>
      </c>
      <c r="W2" s="4">
        <v>0</v>
      </c>
      <c r="X2" s="4">
        <v>2270250</v>
      </c>
    </row>
    <row r="3" s="4" customFormat="1" spans="1:24">
      <c r="A3" s="4">
        <v>16423474394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44530</v>
      </c>
      <c r="G3" s="5">
        <v>44531</v>
      </c>
      <c r="H3" s="4">
        <v>1</v>
      </c>
      <c r="I3" s="4">
        <v>1</v>
      </c>
      <c r="J3" s="4">
        <v>1</v>
      </c>
      <c r="K3" s="4" t="s">
        <v>29</v>
      </c>
      <c r="L3" s="4">
        <v>-46</v>
      </c>
      <c r="M3" s="4">
        <v>-46</v>
      </c>
      <c r="N3" s="4" t="s">
        <v>30</v>
      </c>
      <c r="O3" s="4" t="s">
        <v>31</v>
      </c>
      <c r="P3" s="4" t="s">
        <v>32</v>
      </c>
      <c r="Q3" s="4">
        <v>0</v>
      </c>
      <c r="R3" s="6">
        <v>44470</v>
      </c>
      <c r="S3" s="5">
        <v>44534</v>
      </c>
      <c r="T3" s="4" t="s">
        <v>33</v>
      </c>
      <c r="U3" s="4">
        <v>-46</v>
      </c>
      <c r="V3" s="4">
        <v>0</v>
      </c>
      <c r="W3" s="4">
        <v>0</v>
      </c>
      <c r="X3" s="4">
        <v>2270250</v>
      </c>
    </row>
    <row r="4" s="4" customFormat="1" spans="1:25">
      <c r="A4" s="4">
        <v>16750920962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44529</v>
      </c>
      <c r="G4" s="5">
        <v>44531</v>
      </c>
      <c r="H4" s="4">
        <v>1</v>
      </c>
      <c r="I4" s="4">
        <v>2</v>
      </c>
      <c r="J4" s="4">
        <v>2</v>
      </c>
      <c r="K4" s="4" t="s">
        <v>29</v>
      </c>
      <c r="L4" s="4">
        <v>162</v>
      </c>
      <c r="M4" s="4">
        <v>162</v>
      </c>
      <c r="N4" s="4" t="s">
        <v>37</v>
      </c>
      <c r="O4" s="4" t="s">
        <v>31</v>
      </c>
      <c r="P4" s="4" t="s">
        <v>32</v>
      </c>
      <c r="Q4" s="4">
        <v>0</v>
      </c>
      <c r="R4" s="6">
        <v>44507</v>
      </c>
      <c r="S4" s="5">
        <v>44534</v>
      </c>
      <c r="T4" s="4" t="s">
        <v>33</v>
      </c>
      <c r="U4" s="4">
        <v>162</v>
      </c>
      <c r="V4" s="4">
        <v>0</v>
      </c>
      <c r="W4" s="4">
        <v>0</v>
      </c>
      <c r="X4" s="4">
        <v>2291864</v>
      </c>
      <c r="Y4" s="4" t="s">
        <v>38</v>
      </c>
    </row>
    <row r="5" s="4" customFormat="1" spans="1:25">
      <c r="A5" s="4">
        <v>16767313961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44527</v>
      </c>
      <c r="G5" s="5">
        <v>44531</v>
      </c>
      <c r="H5" s="4">
        <v>1</v>
      </c>
      <c r="I5" s="4">
        <v>4</v>
      </c>
      <c r="J5" s="4">
        <v>4</v>
      </c>
      <c r="K5" s="4" t="s">
        <v>29</v>
      </c>
      <c r="L5" s="4">
        <v>370</v>
      </c>
      <c r="M5" s="4">
        <v>370</v>
      </c>
      <c r="N5" s="4" t="s">
        <v>41</v>
      </c>
      <c r="O5" s="4" t="s">
        <v>31</v>
      </c>
      <c r="P5" s="4" t="s">
        <v>32</v>
      </c>
      <c r="Q5" s="4">
        <v>0</v>
      </c>
      <c r="R5" s="6">
        <v>44510</v>
      </c>
      <c r="S5" s="5">
        <v>44534</v>
      </c>
      <c r="T5" s="4" t="s">
        <v>33</v>
      </c>
      <c r="U5" s="4">
        <v>370</v>
      </c>
      <c r="V5" s="4">
        <v>0</v>
      </c>
      <c r="W5" s="4">
        <v>0</v>
      </c>
      <c r="X5" s="4">
        <v>2295618</v>
      </c>
      <c r="Y5" s="4">
        <v>16523535</v>
      </c>
    </row>
    <row r="6" s="4" customFormat="1" spans="1:25">
      <c r="A6" s="4">
        <v>16787220165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44527</v>
      </c>
      <c r="G6" s="5">
        <v>44531</v>
      </c>
      <c r="H6" s="4">
        <v>1</v>
      </c>
      <c r="I6" s="4">
        <v>4</v>
      </c>
      <c r="J6" s="4">
        <v>4</v>
      </c>
      <c r="K6" s="4" t="s">
        <v>29</v>
      </c>
      <c r="L6" s="4">
        <v>1226</v>
      </c>
      <c r="M6" s="4">
        <v>1226</v>
      </c>
      <c r="N6" s="4" t="s">
        <v>44</v>
      </c>
      <c r="O6" s="4" t="s">
        <v>31</v>
      </c>
      <c r="P6" s="4" t="s">
        <v>32</v>
      </c>
      <c r="Q6" s="4">
        <v>0</v>
      </c>
      <c r="R6" s="6">
        <v>44513</v>
      </c>
      <c r="S6" s="5">
        <v>44534</v>
      </c>
      <c r="T6" s="4" t="s">
        <v>33</v>
      </c>
      <c r="U6" s="4">
        <v>1226</v>
      </c>
      <c r="V6" s="4">
        <v>0</v>
      </c>
      <c r="W6" s="4">
        <v>0</v>
      </c>
      <c r="X6" s="4">
        <v>2298833</v>
      </c>
      <c r="Y6" s="4">
        <v>80616963</v>
      </c>
    </row>
    <row r="7" s="4" customFormat="1" spans="1:25">
      <c r="A7" s="4">
        <v>16847146622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44529</v>
      </c>
      <c r="G7" s="5">
        <v>44531</v>
      </c>
      <c r="H7" s="4">
        <v>1</v>
      </c>
      <c r="I7" s="4">
        <v>2</v>
      </c>
      <c r="J7" s="4">
        <v>2</v>
      </c>
      <c r="K7" s="4" t="s">
        <v>29</v>
      </c>
      <c r="L7" s="4">
        <v>656</v>
      </c>
      <c r="M7" s="4">
        <v>656</v>
      </c>
      <c r="N7" s="4" t="s">
        <v>47</v>
      </c>
      <c r="O7" s="4" t="s">
        <v>31</v>
      </c>
      <c r="P7" s="4" t="s">
        <v>32</v>
      </c>
      <c r="Q7" s="4">
        <v>0</v>
      </c>
      <c r="R7" s="6">
        <v>44523</v>
      </c>
      <c r="S7" s="5">
        <v>44534</v>
      </c>
      <c r="T7" s="4" t="s">
        <v>33</v>
      </c>
      <c r="U7" s="4">
        <v>656</v>
      </c>
      <c r="V7" s="4">
        <v>0</v>
      </c>
      <c r="W7" s="4">
        <v>0</v>
      </c>
      <c r="X7" s="4"/>
      <c r="Y7" s="4">
        <v>170404691</v>
      </c>
    </row>
    <row r="8" s="4" customFormat="1" spans="1:25">
      <c r="A8" s="4">
        <v>16849001817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44530</v>
      </c>
      <c r="G8" s="5">
        <v>44531</v>
      </c>
      <c r="H8" s="4">
        <v>1</v>
      </c>
      <c r="I8" s="4">
        <v>1</v>
      </c>
      <c r="J8" s="4">
        <v>1</v>
      </c>
      <c r="K8" s="4" t="s">
        <v>29</v>
      </c>
      <c r="L8" s="4">
        <v>332</v>
      </c>
      <c r="M8" s="4">
        <v>332</v>
      </c>
      <c r="N8" s="4" t="s">
        <v>50</v>
      </c>
      <c r="O8" s="4" t="s">
        <v>31</v>
      </c>
      <c r="P8" s="4" t="s">
        <v>32</v>
      </c>
      <c r="Q8" s="4">
        <v>0</v>
      </c>
      <c r="R8" s="6">
        <v>44523</v>
      </c>
      <c r="S8" s="5">
        <v>44534</v>
      </c>
      <c r="T8" s="4" t="s">
        <v>33</v>
      </c>
      <c r="U8" s="4">
        <v>332</v>
      </c>
      <c r="V8" s="4">
        <v>0</v>
      </c>
      <c r="W8" s="4">
        <v>0</v>
      </c>
      <c r="X8" s="4">
        <v>2308920</v>
      </c>
      <c r="Y8" s="4" t="s">
        <v>51</v>
      </c>
    </row>
    <row r="9" s="4" customFormat="1" spans="1:24">
      <c r="A9" s="4">
        <v>16855436245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44530</v>
      </c>
      <c r="G9" s="5">
        <v>44531</v>
      </c>
      <c r="H9" s="4">
        <v>1</v>
      </c>
      <c r="I9" s="4">
        <v>1</v>
      </c>
      <c r="J9" s="4">
        <v>1</v>
      </c>
      <c r="K9" s="4" t="s">
        <v>29</v>
      </c>
      <c r="L9" s="4">
        <v>100</v>
      </c>
      <c r="M9" s="4">
        <v>100</v>
      </c>
      <c r="N9" s="4" t="s">
        <v>54</v>
      </c>
      <c r="O9" s="4" t="s">
        <v>31</v>
      </c>
      <c r="P9" s="4" t="s">
        <v>32</v>
      </c>
      <c r="Q9" s="4">
        <v>0</v>
      </c>
      <c r="R9" s="6">
        <v>44524</v>
      </c>
      <c r="S9" s="5">
        <v>44534</v>
      </c>
      <c r="T9" s="4" t="s">
        <v>33</v>
      </c>
      <c r="U9" s="4">
        <v>100</v>
      </c>
      <c r="V9" s="4">
        <v>0</v>
      </c>
      <c r="W9" s="4">
        <v>0</v>
      </c>
      <c r="X9" s="4">
        <v>2309974</v>
      </c>
    </row>
    <row r="10" s="4" customFormat="1" spans="1:23">
      <c r="A10" s="4">
        <v>16859056725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44530</v>
      </c>
      <c r="G10" s="5">
        <v>44531</v>
      </c>
      <c r="H10" s="4">
        <v>1</v>
      </c>
      <c r="I10" s="4">
        <v>1</v>
      </c>
      <c r="J10" s="4">
        <v>1</v>
      </c>
      <c r="K10" s="4" t="s">
        <v>29</v>
      </c>
      <c r="L10" s="4">
        <v>127</v>
      </c>
      <c r="M10" s="4">
        <v>127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44525</v>
      </c>
      <c r="S10" s="5">
        <v>44534</v>
      </c>
      <c r="T10" s="4" t="s">
        <v>33</v>
      </c>
      <c r="U10" s="4">
        <v>127</v>
      </c>
      <c r="V10" s="4">
        <v>0</v>
      </c>
      <c r="W10" s="4">
        <v>0</v>
      </c>
    </row>
    <row r="11" s="4" customFormat="1" spans="1:25">
      <c r="A11" s="4">
        <v>16859174108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44529</v>
      </c>
      <c r="G11" s="5">
        <v>44531</v>
      </c>
      <c r="H11" s="4">
        <v>1</v>
      </c>
      <c r="I11" s="4">
        <v>2</v>
      </c>
      <c r="J11" s="4">
        <v>2</v>
      </c>
      <c r="K11" s="4" t="s">
        <v>29</v>
      </c>
      <c r="L11" s="4">
        <v>521</v>
      </c>
      <c r="M11" s="4">
        <v>521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44525</v>
      </c>
      <c r="S11" s="5">
        <v>44534</v>
      </c>
      <c r="T11" s="4" t="s">
        <v>33</v>
      </c>
      <c r="U11" s="4">
        <v>521</v>
      </c>
      <c r="V11" s="4">
        <v>0</v>
      </c>
      <c r="W11" s="4">
        <v>0</v>
      </c>
      <c r="X11" s="4">
        <v>2311315</v>
      </c>
      <c r="Y11" s="4" t="s">
        <v>61</v>
      </c>
    </row>
    <row r="12" s="4" customFormat="1" spans="1:25">
      <c r="A12" s="4">
        <v>16859187274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44530</v>
      </c>
      <c r="G12" s="5">
        <v>44531</v>
      </c>
      <c r="H12" s="4">
        <v>1</v>
      </c>
      <c r="I12" s="4">
        <v>1</v>
      </c>
      <c r="J12" s="4">
        <v>1</v>
      </c>
      <c r="K12" s="4" t="s">
        <v>29</v>
      </c>
      <c r="L12" s="4">
        <v>98</v>
      </c>
      <c r="M12" s="4">
        <v>98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44525</v>
      </c>
      <c r="S12" s="5">
        <v>44534</v>
      </c>
      <c r="T12" s="4" t="s">
        <v>33</v>
      </c>
      <c r="U12" s="4">
        <v>98</v>
      </c>
      <c r="V12" s="4">
        <v>0</v>
      </c>
      <c r="W12" s="4">
        <v>0</v>
      </c>
      <c r="X12" s="4">
        <v>2311332</v>
      </c>
      <c r="Y12" s="4">
        <v>100992104</v>
      </c>
    </row>
    <row r="13" s="4" customFormat="1" spans="1:25">
      <c r="A13" s="4">
        <v>16859187274</v>
      </c>
      <c r="B13" s="4" t="s">
        <v>25</v>
      </c>
      <c r="C13" s="4" t="s">
        <v>34</v>
      </c>
      <c r="D13" s="4" t="s">
        <v>62</v>
      </c>
      <c r="E13" s="4" t="s">
        <v>63</v>
      </c>
      <c r="F13" s="5">
        <v>44530</v>
      </c>
      <c r="G13" s="5">
        <v>44531</v>
      </c>
      <c r="H13" s="4">
        <v>1</v>
      </c>
      <c r="I13" s="4">
        <v>1</v>
      </c>
      <c r="J13" s="4">
        <v>1</v>
      </c>
      <c r="K13" s="4" t="s">
        <v>29</v>
      </c>
      <c r="L13" s="4">
        <v>-98</v>
      </c>
      <c r="M13" s="4">
        <v>-98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44525</v>
      </c>
      <c r="S13" s="5">
        <v>44534</v>
      </c>
      <c r="T13" s="4" t="s">
        <v>33</v>
      </c>
      <c r="U13" s="4">
        <v>-98</v>
      </c>
      <c r="V13" s="4">
        <v>0</v>
      </c>
      <c r="W13" s="4">
        <v>0</v>
      </c>
      <c r="X13" s="4">
        <v>2311332</v>
      </c>
      <c r="Y13" s="4">
        <v>100992104</v>
      </c>
    </row>
    <row r="14" s="4" customFormat="1" spans="1:25">
      <c r="A14" s="4">
        <v>16872331958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44530</v>
      </c>
      <c r="G14" s="5">
        <v>44531</v>
      </c>
      <c r="H14" s="4">
        <v>1</v>
      </c>
      <c r="I14" s="4">
        <v>1</v>
      </c>
      <c r="J14" s="4">
        <v>1</v>
      </c>
      <c r="K14" s="4" t="s">
        <v>29</v>
      </c>
      <c r="L14" s="4">
        <v>54</v>
      </c>
      <c r="M14" s="4">
        <v>54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44526</v>
      </c>
      <c r="S14" s="5">
        <v>44534</v>
      </c>
      <c r="T14" s="4" t="s">
        <v>33</v>
      </c>
      <c r="U14" s="4">
        <v>54</v>
      </c>
      <c r="V14" s="4">
        <v>0</v>
      </c>
      <c r="W14" s="4">
        <v>0</v>
      </c>
      <c r="X14" s="4"/>
      <c r="Y14" s="4" t="s">
        <v>68</v>
      </c>
    </row>
    <row r="15" s="4" customFormat="1" spans="1:24">
      <c r="A15" s="4">
        <v>16879651796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44529</v>
      </c>
      <c r="G15" s="5">
        <v>44531</v>
      </c>
      <c r="H15" s="4">
        <v>1</v>
      </c>
      <c r="I15" s="4">
        <v>2</v>
      </c>
      <c r="J15" s="4">
        <v>2</v>
      </c>
      <c r="K15" s="4" t="s">
        <v>29</v>
      </c>
      <c r="L15" s="4">
        <v>40</v>
      </c>
      <c r="M15" s="4">
        <v>40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44527</v>
      </c>
      <c r="S15" s="5">
        <v>44534</v>
      </c>
      <c r="T15" s="4" t="s">
        <v>33</v>
      </c>
      <c r="U15" s="4">
        <v>40</v>
      </c>
      <c r="V15" s="4">
        <v>0</v>
      </c>
      <c r="W15" s="4">
        <v>0</v>
      </c>
      <c r="X15" s="4">
        <v>2316301</v>
      </c>
    </row>
    <row r="16" s="4" customFormat="1" spans="1:24">
      <c r="A16" s="4">
        <v>16879830305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44529</v>
      </c>
      <c r="G16" s="5">
        <v>44531</v>
      </c>
      <c r="H16" s="4">
        <v>1</v>
      </c>
      <c r="I16" s="4">
        <v>2</v>
      </c>
      <c r="J16" s="4">
        <v>2</v>
      </c>
      <c r="K16" s="4" t="s">
        <v>29</v>
      </c>
      <c r="L16" s="4">
        <v>88</v>
      </c>
      <c r="M16" s="4">
        <v>88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44527</v>
      </c>
      <c r="S16" s="5">
        <v>44534</v>
      </c>
      <c r="T16" s="4" t="s">
        <v>33</v>
      </c>
      <c r="U16" s="4">
        <v>88</v>
      </c>
      <c r="V16" s="4">
        <v>0</v>
      </c>
      <c r="W16" s="4">
        <v>0</v>
      </c>
      <c r="X16" s="4">
        <v>2316380</v>
      </c>
    </row>
    <row r="17" s="4" customFormat="1" spans="1:25">
      <c r="A17" s="4">
        <v>16885505629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44530</v>
      </c>
      <c r="G17" s="5">
        <v>44531</v>
      </c>
      <c r="H17" s="4">
        <v>1</v>
      </c>
      <c r="I17" s="4">
        <v>1</v>
      </c>
      <c r="J17" s="4">
        <v>1</v>
      </c>
      <c r="K17" s="4" t="s">
        <v>29</v>
      </c>
      <c r="L17" s="4">
        <v>41</v>
      </c>
      <c r="M17" s="4">
        <v>41</v>
      </c>
      <c r="N17" s="4" t="s">
        <v>77</v>
      </c>
      <c r="O17" s="4" t="s">
        <v>31</v>
      </c>
      <c r="P17" s="4" t="s">
        <v>32</v>
      </c>
      <c r="Q17" s="4">
        <v>0</v>
      </c>
      <c r="R17" s="6">
        <v>44528</v>
      </c>
      <c r="S17" s="5">
        <v>44534</v>
      </c>
      <c r="T17" s="4" t="s">
        <v>33</v>
      </c>
      <c r="U17" s="4">
        <v>41</v>
      </c>
      <c r="V17" s="4">
        <v>0</v>
      </c>
      <c r="W17" s="4">
        <v>0</v>
      </c>
      <c r="X17" s="4">
        <v>2317694</v>
      </c>
      <c r="Y17" s="4" t="s">
        <v>78</v>
      </c>
    </row>
    <row r="18" s="4" customFormat="1" spans="1:25">
      <c r="A18" s="4">
        <v>16886584137</v>
      </c>
      <c r="B18" s="4" t="s">
        <v>25</v>
      </c>
      <c r="C18" s="4" t="s">
        <v>26</v>
      </c>
      <c r="D18" s="4" t="s">
        <v>79</v>
      </c>
      <c r="E18" s="4" t="s">
        <v>80</v>
      </c>
      <c r="F18" s="5">
        <v>44530</v>
      </c>
      <c r="G18" s="5">
        <v>44531</v>
      </c>
      <c r="H18" s="4">
        <v>1</v>
      </c>
      <c r="I18" s="4">
        <v>1</v>
      </c>
      <c r="J18" s="4">
        <v>1</v>
      </c>
      <c r="K18" s="4" t="s">
        <v>29</v>
      </c>
      <c r="L18" s="4">
        <v>136</v>
      </c>
      <c r="M18" s="4">
        <v>136</v>
      </c>
      <c r="N18" s="4" t="s">
        <v>81</v>
      </c>
      <c r="O18" s="4" t="s">
        <v>31</v>
      </c>
      <c r="P18" s="4" t="s">
        <v>32</v>
      </c>
      <c r="Q18" s="4">
        <v>0</v>
      </c>
      <c r="R18" s="6">
        <v>44529</v>
      </c>
      <c r="S18" s="5">
        <v>44534</v>
      </c>
      <c r="T18" s="4" t="s">
        <v>33</v>
      </c>
      <c r="U18" s="4">
        <v>136</v>
      </c>
      <c r="V18" s="4">
        <v>0</v>
      </c>
      <c r="W18" s="4">
        <v>0</v>
      </c>
      <c r="X18" s="4">
        <v>2317837</v>
      </c>
      <c r="Y18" s="4">
        <v>92903263</v>
      </c>
    </row>
    <row r="19" s="4" customFormat="1" spans="1:25">
      <c r="A19" s="4">
        <v>16887843828</v>
      </c>
      <c r="B19" s="4" t="s">
        <v>25</v>
      </c>
      <c r="C19" s="4" t="s">
        <v>26</v>
      </c>
      <c r="D19" s="4" t="s">
        <v>82</v>
      </c>
      <c r="E19" s="4" t="s">
        <v>83</v>
      </c>
      <c r="F19" s="5">
        <v>44530</v>
      </c>
      <c r="G19" s="5">
        <v>44531</v>
      </c>
      <c r="H19" s="4">
        <v>1</v>
      </c>
      <c r="I19" s="4">
        <v>1</v>
      </c>
      <c r="J19" s="4">
        <v>1</v>
      </c>
      <c r="K19" s="4" t="s">
        <v>29</v>
      </c>
      <c r="L19" s="4">
        <v>84</v>
      </c>
      <c r="M19" s="4">
        <v>84</v>
      </c>
      <c r="N19" s="4" t="s">
        <v>84</v>
      </c>
      <c r="O19" s="4" t="s">
        <v>31</v>
      </c>
      <c r="P19" s="4" t="s">
        <v>32</v>
      </c>
      <c r="Q19" s="4">
        <v>0</v>
      </c>
      <c r="R19" s="6">
        <v>44529</v>
      </c>
      <c r="S19" s="5">
        <v>44534</v>
      </c>
      <c r="T19" s="4" t="s">
        <v>33</v>
      </c>
      <c r="U19" s="4">
        <v>84</v>
      </c>
      <c r="V19" s="4">
        <v>0</v>
      </c>
      <c r="W19" s="4">
        <v>0</v>
      </c>
      <c r="X19" s="4">
        <v>2318269</v>
      </c>
      <c r="Y19" s="4" t="s">
        <v>85</v>
      </c>
    </row>
    <row r="20" s="4" customFormat="1" spans="1:25">
      <c r="A20" s="4">
        <v>16888482212</v>
      </c>
      <c r="B20" s="4" t="s">
        <v>25</v>
      </c>
      <c r="C20" s="4" t="s">
        <v>26</v>
      </c>
      <c r="D20" s="4" t="s">
        <v>86</v>
      </c>
      <c r="E20" s="4" t="s">
        <v>87</v>
      </c>
      <c r="F20" s="5">
        <v>44529</v>
      </c>
      <c r="G20" s="5">
        <v>44531</v>
      </c>
      <c r="H20" s="4">
        <v>1</v>
      </c>
      <c r="I20" s="4">
        <v>2</v>
      </c>
      <c r="J20" s="4">
        <v>2</v>
      </c>
      <c r="K20" s="4" t="s">
        <v>29</v>
      </c>
      <c r="L20" s="4">
        <v>168</v>
      </c>
      <c r="M20" s="4">
        <v>168</v>
      </c>
      <c r="N20" s="4" t="s">
        <v>88</v>
      </c>
      <c r="O20" s="4" t="s">
        <v>31</v>
      </c>
      <c r="P20" s="4" t="s">
        <v>32</v>
      </c>
      <c r="Q20" s="4">
        <v>0</v>
      </c>
      <c r="R20" s="6">
        <v>44529</v>
      </c>
      <c r="S20" s="5">
        <v>44534</v>
      </c>
      <c r="T20" s="4" t="s">
        <v>33</v>
      </c>
      <c r="U20" s="4">
        <v>168</v>
      </c>
      <c r="V20" s="4">
        <v>0</v>
      </c>
      <c r="W20" s="4">
        <v>0</v>
      </c>
      <c r="X20" s="4">
        <v>2318503</v>
      </c>
      <c r="Y20" s="4" t="s">
        <v>89</v>
      </c>
    </row>
    <row r="21" s="4" customFormat="1" spans="1:25">
      <c r="A21" s="4">
        <v>16889528747</v>
      </c>
      <c r="B21" s="4" t="s">
        <v>25</v>
      </c>
      <c r="C21" s="4" t="s">
        <v>26</v>
      </c>
      <c r="D21" s="4" t="s">
        <v>90</v>
      </c>
      <c r="E21" s="4" t="s">
        <v>91</v>
      </c>
      <c r="F21" s="5">
        <v>44530</v>
      </c>
      <c r="G21" s="5">
        <v>44531</v>
      </c>
      <c r="H21" s="4">
        <v>1</v>
      </c>
      <c r="I21" s="4">
        <v>1</v>
      </c>
      <c r="J21" s="4">
        <v>1</v>
      </c>
      <c r="K21" s="4" t="s">
        <v>29</v>
      </c>
      <c r="L21" s="4">
        <v>124</v>
      </c>
      <c r="M21" s="4">
        <v>124</v>
      </c>
      <c r="N21" s="4" t="s">
        <v>92</v>
      </c>
      <c r="O21" s="4" t="s">
        <v>31</v>
      </c>
      <c r="P21" s="4" t="s">
        <v>32</v>
      </c>
      <c r="Q21" s="4">
        <v>0</v>
      </c>
      <c r="R21" s="6">
        <v>44529</v>
      </c>
      <c r="S21" s="5">
        <v>44534</v>
      </c>
      <c r="T21" s="4" t="s">
        <v>33</v>
      </c>
      <c r="U21" s="4">
        <v>124</v>
      </c>
      <c r="V21" s="4">
        <v>0</v>
      </c>
      <c r="W21" s="4">
        <v>0</v>
      </c>
      <c r="X21" s="4">
        <v>2318898</v>
      </c>
      <c r="Y21" s="4">
        <v>1864133166</v>
      </c>
    </row>
    <row r="22" s="4" customFormat="1" spans="1:24">
      <c r="A22" s="4">
        <v>16889612970</v>
      </c>
      <c r="B22" s="4" t="s">
        <v>25</v>
      </c>
      <c r="C22" s="4" t="s">
        <v>26</v>
      </c>
      <c r="D22" s="4" t="s">
        <v>93</v>
      </c>
      <c r="E22" s="4" t="s">
        <v>94</v>
      </c>
      <c r="F22" s="5">
        <v>44530</v>
      </c>
      <c r="G22" s="5">
        <v>44531</v>
      </c>
      <c r="H22" s="4">
        <v>1</v>
      </c>
      <c r="I22" s="4">
        <v>1</v>
      </c>
      <c r="J22" s="4">
        <v>1</v>
      </c>
      <c r="K22" s="4" t="s">
        <v>29</v>
      </c>
      <c r="L22" s="4">
        <v>50</v>
      </c>
      <c r="M22" s="4">
        <v>50</v>
      </c>
      <c r="N22" s="4" t="s">
        <v>95</v>
      </c>
      <c r="O22" s="4" t="s">
        <v>31</v>
      </c>
      <c r="P22" s="4" t="s">
        <v>32</v>
      </c>
      <c r="Q22" s="4">
        <v>0</v>
      </c>
      <c r="R22" s="6">
        <v>44529</v>
      </c>
      <c r="S22" s="5">
        <v>44534</v>
      </c>
      <c r="T22" s="4" t="s">
        <v>33</v>
      </c>
      <c r="U22" s="4">
        <v>50</v>
      </c>
      <c r="V22" s="4">
        <v>0</v>
      </c>
      <c r="W22" s="4">
        <v>0</v>
      </c>
      <c r="X22" s="4">
        <v>2318947</v>
      </c>
    </row>
    <row r="23" s="4" customFormat="1" spans="1:25">
      <c r="A23" s="4">
        <v>16893988735</v>
      </c>
      <c r="B23" s="4" t="s">
        <v>25</v>
      </c>
      <c r="C23" s="4" t="s">
        <v>26</v>
      </c>
      <c r="D23" s="4" t="s">
        <v>96</v>
      </c>
      <c r="E23" s="4" t="s">
        <v>97</v>
      </c>
      <c r="F23" s="5">
        <v>44530</v>
      </c>
      <c r="G23" s="5">
        <v>44531</v>
      </c>
      <c r="H23" s="4">
        <v>1</v>
      </c>
      <c r="I23" s="4">
        <v>1</v>
      </c>
      <c r="J23" s="4">
        <v>1</v>
      </c>
      <c r="K23" s="4" t="s">
        <v>29</v>
      </c>
      <c r="L23" s="4">
        <v>150</v>
      </c>
      <c r="M23" s="4">
        <v>150</v>
      </c>
      <c r="N23" s="4" t="s">
        <v>98</v>
      </c>
      <c r="O23" s="4" t="s">
        <v>31</v>
      </c>
      <c r="P23" s="4" t="s">
        <v>32</v>
      </c>
      <c r="Q23" s="4">
        <v>0</v>
      </c>
      <c r="R23" s="6">
        <v>44530</v>
      </c>
      <c r="S23" s="5">
        <v>44534</v>
      </c>
      <c r="T23" s="4" t="s">
        <v>33</v>
      </c>
      <c r="U23" s="4">
        <v>150</v>
      </c>
      <c r="V23" s="4">
        <v>0</v>
      </c>
      <c r="W23" s="4">
        <v>0</v>
      </c>
      <c r="X23" s="4">
        <v>2319589</v>
      </c>
      <c r="Y23" s="4">
        <v>29351890</v>
      </c>
    </row>
    <row r="24" s="4" customFormat="1" spans="1:24">
      <c r="A24" s="4">
        <v>16894043414</v>
      </c>
      <c r="B24" s="4" t="s">
        <v>25</v>
      </c>
      <c r="C24" s="4" t="s">
        <v>26</v>
      </c>
      <c r="D24" s="4" t="s">
        <v>99</v>
      </c>
      <c r="E24" s="4" t="s">
        <v>100</v>
      </c>
      <c r="F24" s="5">
        <v>44530</v>
      </c>
      <c r="G24" s="5">
        <v>44531</v>
      </c>
      <c r="H24" s="4">
        <v>1</v>
      </c>
      <c r="I24" s="4">
        <v>1</v>
      </c>
      <c r="J24" s="4">
        <v>1</v>
      </c>
      <c r="K24" s="4" t="s">
        <v>29</v>
      </c>
      <c r="L24" s="4">
        <v>99</v>
      </c>
      <c r="M24" s="4">
        <v>99</v>
      </c>
      <c r="N24" s="4" t="s">
        <v>101</v>
      </c>
      <c r="O24" s="4" t="s">
        <v>31</v>
      </c>
      <c r="P24" s="4" t="s">
        <v>32</v>
      </c>
      <c r="Q24" s="4">
        <v>0</v>
      </c>
      <c r="R24" s="6">
        <v>44530</v>
      </c>
      <c r="S24" s="5">
        <v>44534</v>
      </c>
      <c r="T24" s="4" t="s">
        <v>33</v>
      </c>
      <c r="U24" s="4">
        <v>99</v>
      </c>
      <c r="V24" s="4">
        <v>0</v>
      </c>
      <c r="W24" s="4">
        <v>0</v>
      </c>
      <c r="X24" s="4">
        <v>2319607</v>
      </c>
    </row>
    <row r="25" s="4" customFormat="1" spans="1:25">
      <c r="A25" s="4">
        <v>16895173098</v>
      </c>
      <c r="B25" s="4" t="s">
        <v>25</v>
      </c>
      <c r="C25" s="4" t="s">
        <v>26</v>
      </c>
      <c r="D25" s="4" t="s">
        <v>102</v>
      </c>
      <c r="E25" s="4" t="s">
        <v>103</v>
      </c>
      <c r="F25" s="5">
        <v>44530</v>
      </c>
      <c r="G25" s="5">
        <v>44531</v>
      </c>
      <c r="H25" s="4">
        <v>1</v>
      </c>
      <c r="I25" s="4">
        <v>1</v>
      </c>
      <c r="J25" s="4">
        <v>1</v>
      </c>
      <c r="K25" s="4" t="s">
        <v>29</v>
      </c>
      <c r="L25" s="4">
        <v>63</v>
      </c>
      <c r="M25" s="4">
        <v>63</v>
      </c>
      <c r="N25" s="4" t="s">
        <v>104</v>
      </c>
      <c r="O25" s="4" t="s">
        <v>31</v>
      </c>
      <c r="P25" s="4" t="s">
        <v>32</v>
      </c>
      <c r="Q25" s="4">
        <v>0</v>
      </c>
      <c r="R25" s="6">
        <v>44530</v>
      </c>
      <c r="S25" s="5">
        <v>44534</v>
      </c>
      <c r="T25" s="4" t="s">
        <v>33</v>
      </c>
      <c r="U25" s="4">
        <v>63</v>
      </c>
      <c r="V25" s="4">
        <v>0</v>
      </c>
      <c r="W25" s="4">
        <v>0</v>
      </c>
      <c r="X25" s="4">
        <v>2320069</v>
      </c>
      <c r="Y25" s="4" t="s">
        <v>105</v>
      </c>
    </row>
    <row r="26" s="4" customFormat="1" spans="1:24">
      <c r="A26" s="4">
        <v>16769046602</v>
      </c>
      <c r="B26" s="4" t="s">
        <v>25</v>
      </c>
      <c r="C26" s="4" t="s">
        <v>106</v>
      </c>
      <c r="D26" s="4" t="s">
        <v>107</v>
      </c>
      <c r="E26" s="4" t="s">
        <v>108</v>
      </c>
      <c r="F26" s="5">
        <v>44520</v>
      </c>
      <c r="G26" s="5">
        <v>44521</v>
      </c>
      <c r="H26" s="4">
        <v>1</v>
      </c>
      <c r="I26" s="4">
        <v>1</v>
      </c>
      <c r="J26" s="4">
        <v>1</v>
      </c>
      <c r="K26" s="4" t="s">
        <v>29</v>
      </c>
      <c r="L26" s="4">
        <v>-116</v>
      </c>
      <c r="M26" s="4">
        <v>-116</v>
      </c>
      <c r="N26" s="4" t="s">
        <v>109</v>
      </c>
      <c r="O26" s="4" t="s">
        <v>31</v>
      </c>
      <c r="P26" s="4" t="s">
        <v>32</v>
      </c>
      <c r="Q26" s="4">
        <v>0</v>
      </c>
      <c r="R26" s="6">
        <v>44511</v>
      </c>
      <c r="S26" s="5">
        <v>44534</v>
      </c>
      <c r="T26" s="4" t="s">
        <v>33</v>
      </c>
      <c r="U26" s="4">
        <v>-116</v>
      </c>
      <c r="V26" s="4">
        <v>0</v>
      </c>
      <c r="W26" s="4">
        <v>0</v>
      </c>
      <c r="X26" s="4">
        <v>2296167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"/>
  <sheetViews>
    <sheetView tabSelected="1" workbookViewId="0">
      <selection activeCell="A31" sqref="A31:E34"/>
    </sheetView>
  </sheetViews>
  <sheetFormatPr defaultColWidth="9" defaultRowHeight="13.5"/>
  <cols>
    <col min="1" max="1" width="13.875" style="4" customWidth="1"/>
    <col min="2" max="3" width="11.5" style="4"/>
    <col min="4" max="4" width="9" style="4"/>
    <col min="5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110</v>
      </c>
    </row>
    <row r="2" s="4" customFormat="1" hidden="1" spans="1:9">
      <c r="A2" s="4">
        <v>16423474394</v>
      </c>
      <c r="B2" s="5">
        <v>44530</v>
      </c>
      <c r="C2" s="5">
        <v>44531</v>
      </c>
      <c r="D2" s="4">
        <v>0</v>
      </c>
      <c r="E2" s="4" t="str">
        <f>VLOOKUP(A2,HOP!A:L,12,0)</f>
        <v>0.00</v>
      </c>
      <c r="F2" s="4" t="str">
        <f>VLOOKUP(A2,HOP!A:C,3,0)</f>
        <v>2270250</v>
      </c>
      <c r="G2" s="4">
        <f>D2-E2</f>
        <v>0</v>
      </c>
      <c r="H2" s="4" t="str">
        <f>$H$1&amp;F2</f>
        <v>，2270250</v>
      </c>
      <c r="I2" s="4" t="str">
        <f>VLOOKUP(A2,HOP!A:T,20,0)</f>
        <v>直连</v>
      </c>
    </row>
    <row r="3" s="4" customFormat="1" spans="1:9">
      <c r="A3" s="4">
        <v>16750920962</v>
      </c>
      <c r="B3" s="5">
        <v>44529</v>
      </c>
      <c r="C3" s="5">
        <v>44531</v>
      </c>
      <c r="D3" s="4">
        <v>162</v>
      </c>
      <c r="E3" s="4" t="str">
        <f>VLOOKUP(A3,HOP!A:L,12,0)</f>
        <v>162.00</v>
      </c>
      <c r="F3" s="4" t="str">
        <f>VLOOKUP(A3,HOP!A:C,3,0)</f>
        <v>2291864</v>
      </c>
      <c r="G3" s="4">
        <f t="shared" ref="G3:G24" si="0">D3-E3</f>
        <v>0</v>
      </c>
      <c r="H3" s="4" t="str">
        <f t="shared" ref="H3:H24" si="1">$H$1&amp;F3</f>
        <v>，2291864</v>
      </c>
      <c r="I3" s="4" t="str">
        <f>VLOOKUP(A3,HOP!A:T,20,0)</f>
        <v>直连</v>
      </c>
    </row>
    <row r="4" s="4" customFormat="1" spans="1:9">
      <c r="A4" s="4">
        <v>16767313961</v>
      </c>
      <c r="B4" s="5">
        <v>44527</v>
      </c>
      <c r="C4" s="5">
        <v>44531</v>
      </c>
      <c r="D4" s="4">
        <v>370</v>
      </c>
      <c r="E4" s="4" t="str">
        <f>VLOOKUP(A4,HOP!A:L,12,0)</f>
        <v>370.00</v>
      </c>
      <c r="F4" s="4" t="str">
        <f>VLOOKUP(A4,HOP!A:C,3,0)</f>
        <v>2295618</v>
      </c>
      <c r="G4" s="4">
        <f t="shared" si="0"/>
        <v>0</v>
      </c>
      <c r="H4" s="4" t="str">
        <f t="shared" si="1"/>
        <v>，2295618</v>
      </c>
      <c r="I4" s="4" t="str">
        <f>VLOOKUP(A4,HOP!A:T,20,0)</f>
        <v>直连</v>
      </c>
    </row>
    <row r="5" s="4" customFormat="1" spans="1:9">
      <c r="A5" s="4">
        <v>16787220165</v>
      </c>
      <c r="B5" s="5">
        <v>44527</v>
      </c>
      <c r="C5" s="5">
        <v>44531</v>
      </c>
      <c r="D5" s="4">
        <v>1226</v>
      </c>
      <c r="E5" s="4" t="str">
        <f>VLOOKUP(A5,HOP!A:L,12,0)</f>
        <v>1226.00</v>
      </c>
      <c r="F5" s="4" t="str">
        <f>VLOOKUP(A5,HOP!A:C,3,0)</f>
        <v>2298833</v>
      </c>
      <c r="G5" s="4">
        <f t="shared" si="0"/>
        <v>0</v>
      </c>
      <c r="H5" s="4" t="str">
        <f t="shared" si="1"/>
        <v>，2298833</v>
      </c>
      <c r="I5" s="4" t="str">
        <f>VLOOKUP(A5,HOP!A:T,20,0)</f>
        <v>直连</v>
      </c>
    </row>
    <row r="6" s="4" customFormat="1" spans="1:9">
      <c r="A6" s="4">
        <v>16847146622</v>
      </c>
      <c r="B6" s="5">
        <v>44529</v>
      </c>
      <c r="C6" s="5">
        <v>44531</v>
      </c>
      <c r="D6" s="4">
        <v>656</v>
      </c>
      <c r="E6" s="4" t="str">
        <f>VLOOKUP(A6,HOP!A:L,12,0)</f>
        <v>656.00</v>
      </c>
      <c r="F6" s="4" t="str">
        <f>VLOOKUP(A6,HOP!A:C,3,0)</f>
        <v>2308313</v>
      </c>
      <c r="G6" s="4">
        <f t="shared" si="0"/>
        <v>0</v>
      </c>
      <c r="H6" s="4" t="str">
        <f t="shared" si="1"/>
        <v>，2308313</v>
      </c>
      <c r="I6" s="4" t="str">
        <f>VLOOKUP(A6,HOP!A:T,20,0)</f>
        <v>直连</v>
      </c>
    </row>
    <row r="7" s="4" customFormat="1" spans="1:9">
      <c r="A7" s="4">
        <v>16849001817</v>
      </c>
      <c r="B7" s="5">
        <v>44530</v>
      </c>
      <c r="C7" s="5">
        <v>44531</v>
      </c>
      <c r="D7" s="4">
        <v>332</v>
      </c>
      <c r="E7" s="4" t="str">
        <f>VLOOKUP(A7,HOP!A:L,12,0)</f>
        <v>332.00</v>
      </c>
      <c r="F7" s="4" t="str">
        <f>VLOOKUP(A7,HOP!A:C,3,0)</f>
        <v>2308920</v>
      </c>
      <c r="G7" s="4">
        <f t="shared" si="0"/>
        <v>0</v>
      </c>
      <c r="H7" s="4" t="str">
        <f t="shared" si="1"/>
        <v>，2308920</v>
      </c>
      <c r="I7" s="4" t="str">
        <f>VLOOKUP(A7,HOP!A:T,20,0)</f>
        <v>直连</v>
      </c>
    </row>
    <row r="8" s="4" customFormat="1" spans="1:9">
      <c r="A8" s="4">
        <v>16855436245</v>
      </c>
      <c r="B8" s="5">
        <v>44530</v>
      </c>
      <c r="C8" s="5">
        <v>44531</v>
      </c>
      <c r="D8" s="4">
        <v>100</v>
      </c>
      <c r="E8" s="4" t="str">
        <f>VLOOKUP(A8,HOP!A:L,12,0)</f>
        <v>100.00</v>
      </c>
      <c r="F8" s="4" t="str">
        <f>VLOOKUP(A8,HOP!A:C,3,0)</f>
        <v>2309974</v>
      </c>
      <c r="G8" s="4">
        <f t="shared" si="0"/>
        <v>0</v>
      </c>
      <c r="H8" s="4" t="str">
        <f t="shared" si="1"/>
        <v>，2309974</v>
      </c>
      <c r="I8" s="4" t="str">
        <f>VLOOKUP(A8,HOP!A:T,20,0)</f>
        <v>直连</v>
      </c>
    </row>
    <row r="9" s="4" customFormat="1" spans="1:9">
      <c r="A9" s="4">
        <v>16859056725</v>
      </c>
      <c r="B9" s="5">
        <v>44530</v>
      </c>
      <c r="C9" s="5">
        <v>44531</v>
      </c>
      <c r="D9" s="4">
        <v>127</v>
      </c>
      <c r="E9" s="4" t="str">
        <f>VLOOKUP(A9,HOP!A:L,12,0)</f>
        <v>127.00</v>
      </c>
      <c r="F9" s="4" t="str">
        <f>VLOOKUP(A9,HOP!A:C,3,0)</f>
        <v>2311268</v>
      </c>
      <c r="G9" s="4">
        <f t="shared" si="0"/>
        <v>0</v>
      </c>
      <c r="H9" s="4" t="str">
        <f t="shared" si="1"/>
        <v>，2311268</v>
      </c>
      <c r="I9" s="4" t="str">
        <f>VLOOKUP(A9,HOP!A:T,20,0)</f>
        <v>直连</v>
      </c>
    </row>
    <row r="10" s="4" customFormat="1" spans="1:9">
      <c r="A10" s="4">
        <v>16859174108</v>
      </c>
      <c r="B10" s="5">
        <v>44529</v>
      </c>
      <c r="C10" s="5">
        <v>44531</v>
      </c>
      <c r="D10" s="4">
        <v>521</v>
      </c>
      <c r="E10" s="4" t="str">
        <f>VLOOKUP(A10,HOP!A:L,12,0)</f>
        <v>521.00</v>
      </c>
      <c r="F10" s="4" t="str">
        <f>VLOOKUP(A10,HOP!A:C,3,0)</f>
        <v>2311315</v>
      </c>
      <c r="G10" s="4">
        <f t="shared" si="0"/>
        <v>0</v>
      </c>
      <c r="H10" s="4" t="str">
        <f t="shared" si="1"/>
        <v>，2311315</v>
      </c>
      <c r="I10" s="4" t="str">
        <f>VLOOKUP(A10,HOP!A:T,20,0)</f>
        <v>直连</v>
      </c>
    </row>
    <row r="11" s="4" customFormat="1" hidden="1" spans="1:9">
      <c r="A11" s="4">
        <v>16859187274</v>
      </c>
      <c r="B11" s="5">
        <v>44530</v>
      </c>
      <c r="C11" s="5">
        <v>44531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spans="1:9">
      <c r="A12" s="4">
        <v>16872331958</v>
      </c>
      <c r="B12" s="5">
        <v>44530</v>
      </c>
      <c r="C12" s="5">
        <v>44531</v>
      </c>
      <c r="D12" s="4">
        <v>54</v>
      </c>
      <c r="E12" s="4" t="str">
        <f>VLOOKUP(A12,HOP!A:L,12,0)</f>
        <v>54.00</v>
      </c>
      <c r="F12" s="4" t="str">
        <f>VLOOKUP(A12,HOP!A:C,3,0)</f>
        <v>2314950</v>
      </c>
      <c r="G12" s="4">
        <f t="shared" si="0"/>
        <v>0</v>
      </c>
      <c r="H12" s="4" t="str">
        <f t="shared" si="1"/>
        <v>，2314950</v>
      </c>
      <c r="I12" s="4" t="str">
        <f>VLOOKUP(A12,HOP!A:T,20,0)</f>
        <v>直连</v>
      </c>
    </row>
    <row r="13" s="4" customFormat="1" spans="1:9">
      <c r="A13" s="4">
        <v>16879651796</v>
      </c>
      <c r="B13" s="5">
        <v>44529</v>
      </c>
      <c r="C13" s="5">
        <v>44531</v>
      </c>
      <c r="D13" s="4">
        <v>40</v>
      </c>
      <c r="E13" s="4" t="str">
        <f>VLOOKUP(A13,HOP!A:L,12,0)</f>
        <v>40.00</v>
      </c>
      <c r="F13" s="4" t="str">
        <f>VLOOKUP(A13,HOP!A:C,3,0)</f>
        <v>2316301</v>
      </c>
      <c r="G13" s="4">
        <f t="shared" si="0"/>
        <v>0</v>
      </c>
      <c r="H13" s="4" t="str">
        <f t="shared" si="1"/>
        <v>，2316301</v>
      </c>
      <c r="I13" s="4" t="str">
        <f>VLOOKUP(A13,HOP!A:T,20,0)</f>
        <v>直连</v>
      </c>
    </row>
    <row r="14" s="4" customFormat="1" spans="1:9">
      <c r="A14" s="4">
        <v>16879830305</v>
      </c>
      <c r="B14" s="5">
        <v>44529</v>
      </c>
      <c r="C14" s="5">
        <v>44531</v>
      </c>
      <c r="D14" s="4">
        <v>88</v>
      </c>
      <c r="E14" s="4" t="str">
        <f>VLOOKUP(A14,HOP!A:L,12,0)</f>
        <v>88.00</v>
      </c>
      <c r="F14" s="4" t="str">
        <f>VLOOKUP(A14,HOP!A:C,3,0)</f>
        <v>2316380</v>
      </c>
      <c r="G14" s="4">
        <f t="shared" si="0"/>
        <v>0</v>
      </c>
      <c r="H14" s="4" t="str">
        <f t="shared" si="1"/>
        <v>，2316380</v>
      </c>
      <c r="I14" s="4" t="str">
        <f>VLOOKUP(A14,HOP!A:T,20,0)</f>
        <v>直连</v>
      </c>
    </row>
    <row r="15" s="4" customFormat="1" spans="1:9">
      <c r="A15" s="4">
        <v>16885505629</v>
      </c>
      <c r="B15" s="5">
        <v>44530</v>
      </c>
      <c r="C15" s="5">
        <v>44531</v>
      </c>
      <c r="D15" s="4">
        <v>41</v>
      </c>
      <c r="E15" s="4" t="str">
        <f>VLOOKUP(A15,HOP!A:L,12,0)</f>
        <v>41.00</v>
      </c>
      <c r="F15" s="4" t="str">
        <f>VLOOKUP(A15,HOP!A:C,3,0)</f>
        <v>2317694</v>
      </c>
      <c r="G15" s="4">
        <f t="shared" si="0"/>
        <v>0</v>
      </c>
      <c r="H15" s="4" t="str">
        <f t="shared" si="1"/>
        <v>，2317694</v>
      </c>
      <c r="I15" s="4" t="str">
        <f>VLOOKUP(A15,HOP!A:T,20,0)</f>
        <v>直连</v>
      </c>
    </row>
    <row r="16" s="4" customFormat="1" spans="1:9">
      <c r="A16" s="4">
        <v>16886584137</v>
      </c>
      <c r="B16" s="5">
        <v>44530</v>
      </c>
      <c r="C16" s="5">
        <v>44531</v>
      </c>
      <c r="D16" s="4">
        <v>136</v>
      </c>
      <c r="E16" s="4" t="str">
        <f>VLOOKUP(A16,HOP!A:L,12,0)</f>
        <v>136.00</v>
      </c>
      <c r="F16" s="4" t="str">
        <f>VLOOKUP(A16,HOP!A:C,3,0)</f>
        <v>2317837</v>
      </c>
      <c r="G16" s="4">
        <f t="shared" si="0"/>
        <v>0</v>
      </c>
      <c r="H16" s="4" t="str">
        <f t="shared" si="1"/>
        <v>，2317837</v>
      </c>
      <c r="I16" s="4" t="str">
        <f>VLOOKUP(A16,HOP!A:T,20,0)</f>
        <v>直连</v>
      </c>
    </row>
    <row r="17" s="4" customFormat="1" spans="1:9">
      <c r="A17" s="4">
        <v>16887843828</v>
      </c>
      <c r="B17" s="5">
        <v>44530</v>
      </c>
      <c r="C17" s="5">
        <v>44531</v>
      </c>
      <c r="D17" s="4">
        <v>84</v>
      </c>
      <c r="E17" s="4" t="str">
        <f>VLOOKUP(A17,HOP!A:L,12,0)</f>
        <v>84.00</v>
      </c>
      <c r="F17" s="4" t="str">
        <f>VLOOKUP(A17,HOP!A:C,3,0)</f>
        <v>2318269</v>
      </c>
      <c r="G17" s="4">
        <f t="shared" si="0"/>
        <v>0</v>
      </c>
      <c r="H17" s="4" t="str">
        <f t="shared" si="1"/>
        <v>，2318269</v>
      </c>
      <c r="I17" s="4" t="str">
        <f>VLOOKUP(A17,HOP!A:T,20,0)</f>
        <v>直连</v>
      </c>
    </row>
    <row r="18" s="4" customFormat="1" spans="1:9">
      <c r="A18" s="4">
        <v>16888482212</v>
      </c>
      <c r="B18" s="5">
        <v>44529</v>
      </c>
      <c r="C18" s="5">
        <v>44531</v>
      </c>
      <c r="D18" s="4">
        <v>168</v>
      </c>
      <c r="E18" s="4" t="str">
        <f>VLOOKUP(A18,HOP!A:L,12,0)</f>
        <v>168.00</v>
      </c>
      <c r="F18" s="4" t="str">
        <f>VLOOKUP(A18,HOP!A:C,3,0)</f>
        <v>2318503</v>
      </c>
      <c r="G18" s="4">
        <f t="shared" si="0"/>
        <v>0</v>
      </c>
      <c r="H18" s="4" t="str">
        <f t="shared" si="1"/>
        <v>，2318503</v>
      </c>
      <c r="I18" s="4" t="str">
        <f>VLOOKUP(A18,HOP!A:T,20,0)</f>
        <v>直连</v>
      </c>
    </row>
    <row r="19" s="4" customFormat="1" spans="1:9">
      <c r="A19" s="4">
        <v>16889528747</v>
      </c>
      <c r="B19" s="5">
        <v>44530</v>
      </c>
      <c r="C19" s="5">
        <v>44531</v>
      </c>
      <c r="D19" s="4">
        <v>124</v>
      </c>
      <c r="E19" s="4" t="str">
        <f>VLOOKUP(A19,HOP!A:L,12,0)</f>
        <v>124.00</v>
      </c>
      <c r="F19" s="4" t="str">
        <f>VLOOKUP(A19,HOP!A:C,3,0)</f>
        <v>2318898</v>
      </c>
      <c r="G19" s="4">
        <f t="shared" si="0"/>
        <v>0</v>
      </c>
      <c r="H19" s="4" t="str">
        <f t="shared" si="1"/>
        <v>，2318898</v>
      </c>
      <c r="I19" s="4" t="str">
        <f>VLOOKUP(A19,HOP!A:T,20,0)</f>
        <v>直连</v>
      </c>
    </row>
    <row r="20" s="4" customFormat="1" spans="1:9">
      <c r="A20" s="4">
        <v>16889612970</v>
      </c>
      <c r="B20" s="5">
        <v>44530</v>
      </c>
      <c r="C20" s="5">
        <v>44531</v>
      </c>
      <c r="D20" s="4">
        <v>50</v>
      </c>
      <c r="E20" s="4" t="str">
        <f>VLOOKUP(A20,HOP!A:L,12,0)</f>
        <v>50.00</v>
      </c>
      <c r="F20" s="4" t="str">
        <f>VLOOKUP(A20,HOP!A:C,3,0)</f>
        <v>2318947</v>
      </c>
      <c r="G20" s="4">
        <f t="shared" si="0"/>
        <v>0</v>
      </c>
      <c r="H20" s="4" t="str">
        <f t="shared" si="1"/>
        <v>，2318947</v>
      </c>
      <c r="I20" s="4" t="str">
        <f>VLOOKUP(A20,HOP!A:T,20,0)</f>
        <v>直连</v>
      </c>
    </row>
    <row r="21" s="4" customFormat="1" spans="1:9">
      <c r="A21" s="4">
        <v>16893988735</v>
      </c>
      <c r="B21" s="5">
        <v>44530</v>
      </c>
      <c r="C21" s="5">
        <v>44531</v>
      </c>
      <c r="D21" s="4">
        <v>150</v>
      </c>
      <c r="E21" s="4" t="str">
        <f>VLOOKUP(A21,HOP!A:L,12,0)</f>
        <v>150.00</v>
      </c>
      <c r="F21" s="4" t="str">
        <f>VLOOKUP(A21,HOP!A:C,3,0)</f>
        <v>2319589</v>
      </c>
      <c r="G21" s="4">
        <f t="shared" si="0"/>
        <v>0</v>
      </c>
      <c r="H21" s="4" t="str">
        <f t="shared" si="1"/>
        <v>，2319589</v>
      </c>
      <c r="I21" s="4" t="str">
        <f>VLOOKUP(A21,HOP!A:T,20,0)</f>
        <v>直连</v>
      </c>
    </row>
    <row r="22" s="4" customFormat="1" spans="1:9">
      <c r="A22" s="4">
        <v>16894043414</v>
      </c>
      <c r="B22" s="5">
        <v>44530</v>
      </c>
      <c r="C22" s="5">
        <v>44531</v>
      </c>
      <c r="D22" s="4">
        <v>99</v>
      </c>
      <c r="E22" s="4" t="str">
        <f>VLOOKUP(A22,HOP!A:L,12,0)</f>
        <v>99.00</v>
      </c>
      <c r="F22" s="4" t="str">
        <f>VLOOKUP(A22,HOP!A:C,3,0)</f>
        <v>2319607</v>
      </c>
      <c r="G22" s="4">
        <f t="shared" si="0"/>
        <v>0</v>
      </c>
      <c r="H22" s="4" t="str">
        <f t="shared" si="1"/>
        <v>，2319607</v>
      </c>
      <c r="I22" s="4" t="str">
        <f>VLOOKUP(A22,HOP!A:T,20,0)</f>
        <v>直连</v>
      </c>
    </row>
    <row r="23" s="4" customFormat="1" spans="1:9">
      <c r="A23" s="4">
        <v>16895173098</v>
      </c>
      <c r="B23" s="5">
        <v>44530</v>
      </c>
      <c r="C23" s="5">
        <v>44531</v>
      </c>
      <c r="D23" s="4">
        <v>63</v>
      </c>
      <c r="E23" s="4" t="str">
        <f>VLOOKUP(A23,HOP!A:L,12,0)</f>
        <v>63.00</v>
      </c>
      <c r="F23" s="4" t="str">
        <f>VLOOKUP(A23,HOP!A:C,3,0)</f>
        <v>2320069</v>
      </c>
      <c r="G23" s="4">
        <f t="shared" si="0"/>
        <v>0</v>
      </c>
      <c r="H23" s="4" t="str">
        <f t="shared" si="1"/>
        <v>，2320069</v>
      </c>
      <c r="I23" s="4" t="str">
        <f>VLOOKUP(A23,HOP!A:T,20,0)</f>
        <v>直连</v>
      </c>
    </row>
    <row r="24" s="4" customFormat="1" spans="1:10">
      <c r="A24" s="4">
        <v>16769046602</v>
      </c>
      <c r="B24" s="5">
        <v>44520</v>
      </c>
      <c r="C24" s="5">
        <v>44521</v>
      </c>
      <c r="D24" s="4">
        <v>-116</v>
      </c>
      <c r="E24" s="4" t="e">
        <f>VLOOKUP(A24,HOP!A:L,12,0)</f>
        <v>#N/A</v>
      </c>
      <c r="F24" s="4">
        <v>2296167</v>
      </c>
      <c r="G24" s="4" t="e">
        <f t="shared" si="0"/>
        <v>#N/A</v>
      </c>
      <c r="H24" s="4" t="str">
        <f t="shared" si="1"/>
        <v>，2296167</v>
      </c>
      <c r="I24" s="4" t="e">
        <f>VLOOKUP(A24,HOP!A:T,20,0)</f>
        <v>#N/A</v>
      </c>
      <c r="J24" s="4" t="s">
        <v>111</v>
      </c>
    </row>
    <row r="26" spans="4:4">
      <c r="D26" s="4">
        <f>SUM(D2:D25)</f>
        <v>4475</v>
      </c>
    </row>
    <row r="31" spans="1:5">
      <c r="A31" s="4" t="s">
        <v>112</v>
      </c>
      <c r="D31" s="4">
        <v>4591</v>
      </c>
      <c r="E31" s="4">
        <v>35796.39</v>
      </c>
    </row>
    <row r="32" spans="1:5">
      <c r="A32" s="4" t="s">
        <v>113</v>
      </c>
      <c r="D32" s="4">
        <v>-116</v>
      </c>
      <c r="E32" s="4">
        <v>-904.46</v>
      </c>
    </row>
    <row r="33" spans="1:5">
      <c r="A33" s="4" t="s">
        <v>114</v>
      </c>
      <c r="D33" s="4">
        <f>SUBTOTAL(9,D31:D32)</f>
        <v>4475</v>
      </c>
      <c r="E33" s="4">
        <f>SUBTOTAL(9,E31:E32)</f>
        <v>34891.93</v>
      </c>
    </row>
    <row r="34" spans="1:1">
      <c r="A34" s="4" t="s">
        <v>115</v>
      </c>
    </row>
  </sheetData>
  <autoFilter ref="A1:XFD26">
    <filterColumn colId="3">
      <filters blank="1">
        <filter val="50"/>
        <filter val="150"/>
        <filter val="54"/>
        <filter val="656"/>
        <filter val="-116"/>
        <filter val="99"/>
        <filter val="521"/>
        <filter val="162"/>
        <filter val="63"/>
        <filter val="124"/>
        <filter val="1226"/>
        <filter val="127"/>
        <filter val="168"/>
        <filter val="370"/>
        <filter val="332"/>
        <filter val="4475"/>
        <filter val="136"/>
        <filter val="40"/>
        <filter val="100"/>
        <filter val="41"/>
        <filter val="84"/>
        <filter val="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116</v>
      </c>
      <c r="B1" s="2" t="s">
        <v>117</v>
      </c>
      <c r="C1" s="2" t="s">
        <v>118</v>
      </c>
      <c r="D1" s="2" t="s">
        <v>119</v>
      </c>
      <c r="E1" s="2" t="s">
        <v>13</v>
      </c>
      <c r="F1" s="2" t="s">
        <v>5</v>
      </c>
      <c r="G1" s="2" t="s">
        <v>6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</row>
    <row r="2" s="1" customFormat="1" spans="1:20">
      <c r="A2" s="3">
        <v>16889612970</v>
      </c>
      <c r="B2" s="1" t="s">
        <v>133</v>
      </c>
      <c r="C2" s="1" t="s">
        <v>134</v>
      </c>
      <c r="D2" s="1" t="s">
        <v>135</v>
      </c>
      <c r="E2" s="1" t="s">
        <v>136</v>
      </c>
      <c r="F2" s="1" t="s">
        <v>137</v>
      </c>
      <c r="G2" s="1" t="s">
        <v>138</v>
      </c>
      <c r="H2" s="1" t="s">
        <v>139</v>
      </c>
      <c r="I2" s="1" t="s">
        <v>140</v>
      </c>
      <c r="J2" s="1" t="s">
        <v>29</v>
      </c>
      <c r="K2" s="1" t="s">
        <v>141</v>
      </c>
      <c r="L2" s="1" t="s">
        <v>141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146</v>
      </c>
      <c r="S2" s="1" t="s">
        <v>147</v>
      </c>
      <c r="T2" s="1" t="s">
        <v>148</v>
      </c>
    </row>
    <row r="3" s="1" customFormat="1" spans="1:20">
      <c r="A3" s="3">
        <v>16895173098</v>
      </c>
      <c r="B3" s="1" t="s">
        <v>137</v>
      </c>
      <c r="C3" s="1" t="s">
        <v>149</v>
      </c>
      <c r="D3" s="1" t="s">
        <v>150</v>
      </c>
      <c r="E3" s="1" t="s">
        <v>151</v>
      </c>
      <c r="F3" s="1" t="s">
        <v>137</v>
      </c>
      <c r="G3" s="1" t="s">
        <v>138</v>
      </c>
      <c r="H3" s="1" t="s">
        <v>139</v>
      </c>
      <c r="I3" s="1" t="s">
        <v>152</v>
      </c>
      <c r="J3" s="1" t="s">
        <v>29</v>
      </c>
      <c r="K3" s="1" t="s">
        <v>153</v>
      </c>
      <c r="L3" s="1" t="s">
        <v>153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154</v>
      </c>
      <c r="R3" s="1" t="s">
        <v>146</v>
      </c>
      <c r="S3" s="1" t="s">
        <v>147</v>
      </c>
      <c r="T3" s="1" t="s">
        <v>148</v>
      </c>
    </row>
    <row r="4" s="1" customFormat="1" spans="1:20">
      <c r="A4" s="3">
        <v>16887843828</v>
      </c>
      <c r="B4" s="1" t="s">
        <v>133</v>
      </c>
      <c r="C4" s="1" t="s">
        <v>155</v>
      </c>
      <c r="D4" s="1" t="s">
        <v>156</v>
      </c>
      <c r="E4" s="1" t="s">
        <v>157</v>
      </c>
      <c r="F4" s="1" t="s">
        <v>137</v>
      </c>
      <c r="G4" s="1" t="s">
        <v>138</v>
      </c>
      <c r="H4" s="1" t="s">
        <v>139</v>
      </c>
      <c r="I4" s="1" t="s">
        <v>158</v>
      </c>
      <c r="J4" s="1" t="s">
        <v>29</v>
      </c>
      <c r="K4" s="1" t="s">
        <v>159</v>
      </c>
      <c r="L4" s="1" t="s">
        <v>159</v>
      </c>
      <c r="M4" s="1" t="s">
        <v>142</v>
      </c>
      <c r="N4" s="1" t="s">
        <v>142</v>
      </c>
      <c r="O4" s="1" t="s">
        <v>143</v>
      </c>
      <c r="P4" s="1" t="s">
        <v>144</v>
      </c>
      <c r="Q4" s="1" t="s">
        <v>160</v>
      </c>
      <c r="R4" s="1" t="s">
        <v>146</v>
      </c>
      <c r="S4" s="1" t="s">
        <v>147</v>
      </c>
      <c r="T4" s="1" t="s">
        <v>148</v>
      </c>
    </row>
    <row r="5" s="1" customFormat="1" spans="1:20">
      <c r="A5" s="3">
        <v>16888482212</v>
      </c>
      <c r="B5" s="1" t="s">
        <v>133</v>
      </c>
      <c r="C5" s="1" t="s">
        <v>161</v>
      </c>
      <c r="D5" s="1" t="s">
        <v>162</v>
      </c>
      <c r="E5" s="1" t="s">
        <v>163</v>
      </c>
      <c r="F5" s="1" t="s">
        <v>133</v>
      </c>
      <c r="G5" s="1" t="s">
        <v>138</v>
      </c>
      <c r="H5" s="1" t="s">
        <v>139</v>
      </c>
      <c r="I5" s="1" t="s">
        <v>164</v>
      </c>
      <c r="J5" s="1" t="s">
        <v>29</v>
      </c>
      <c r="K5" s="1" t="s">
        <v>165</v>
      </c>
      <c r="L5" s="1" t="s">
        <v>165</v>
      </c>
      <c r="M5" s="1" t="s">
        <v>142</v>
      </c>
      <c r="N5" s="1" t="s">
        <v>142</v>
      </c>
      <c r="O5" s="1" t="s">
        <v>143</v>
      </c>
      <c r="P5" s="1" t="s">
        <v>144</v>
      </c>
      <c r="Q5" s="1" t="s">
        <v>166</v>
      </c>
      <c r="R5" s="1" t="s">
        <v>146</v>
      </c>
      <c r="S5" s="1" t="s">
        <v>147</v>
      </c>
      <c r="T5" s="1" t="s">
        <v>148</v>
      </c>
    </row>
    <row r="6" s="1" customFormat="1" spans="1:20">
      <c r="A6" s="3">
        <v>16872331958</v>
      </c>
      <c r="B6" s="1" t="s">
        <v>167</v>
      </c>
      <c r="C6" s="1" t="s">
        <v>168</v>
      </c>
      <c r="D6" s="1" t="s">
        <v>169</v>
      </c>
      <c r="E6" s="1" t="s">
        <v>170</v>
      </c>
      <c r="F6" s="1" t="s">
        <v>137</v>
      </c>
      <c r="G6" s="1" t="s">
        <v>138</v>
      </c>
      <c r="H6" s="1" t="s">
        <v>139</v>
      </c>
      <c r="I6" s="1" t="s">
        <v>171</v>
      </c>
      <c r="J6" s="1" t="s">
        <v>29</v>
      </c>
      <c r="K6" s="1" t="s">
        <v>172</v>
      </c>
      <c r="L6" s="1" t="s">
        <v>172</v>
      </c>
      <c r="M6" s="1" t="s">
        <v>142</v>
      </c>
      <c r="N6" s="1" t="s">
        <v>142</v>
      </c>
      <c r="O6" s="1" t="s">
        <v>143</v>
      </c>
      <c r="P6" s="1" t="s">
        <v>144</v>
      </c>
      <c r="Q6" s="1" t="s">
        <v>173</v>
      </c>
      <c r="R6" s="1" t="s">
        <v>146</v>
      </c>
      <c r="S6" s="1" t="s">
        <v>147</v>
      </c>
      <c r="T6" s="1" t="s">
        <v>148</v>
      </c>
    </row>
    <row r="7" s="1" customFormat="1" spans="1:20">
      <c r="A7" s="3">
        <v>16879651796</v>
      </c>
      <c r="B7" s="1" t="s">
        <v>174</v>
      </c>
      <c r="C7" s="1" t="s">
        <v>175</v>
      </c>
      <c r="D7" s="1" t="s">
        <v>176</v>
      </c>
      <c r="E7" s="1" t="s">
        <v>177</v>
      </c>
      <c r="F7" s="1" t="s">
        <v>133</v>
      </c>
      <c r="G7" s="1" t="s">
        <v>138</v>
      </c>
      <c r="H7" s="1" t="s">
        <v>139</v>
      </c>
      <c r="I7" s="1" t="s">
        <v>178</v>
      </c>
      <c r="J7" s="1" t="s">
        <v>29</v>
      </c>
      <c r="K7" s="1" t="s">
        <v>179</v>
      </c>
      <c r="L7" s="1" t="s">
        <v>179</v>
      </c>
      <c r="M7" s="1" t="s">
        <v>142</v>
      </c>
      <c r="N7" s="1" t="s">
        <v>142</v>
      </c>
      <c r="O7" s="1" t="s">
        <v>143</v>
      </c>
      <c r="P7" s="1" t="s">
        <v>144</v>
      </c>
      <c r="Q7" s="1" t="s">
        <v>180</v>
      </c>
      <c r="R7" s="1" t="s">
        <v>146</v>
      </c>
      <c r="S7" s="1" t="s">
        <v>147</v>
      </c>
      <c r="T7" s="1" t="s">
        <v>148</v>
      </c>
    </row>
    <row r="8" s="1" customFormat="1" spans="1:20">
      <c r="A8" s="3">
        <v>16750920962</v>
      </c>
      <c r="B8" s="1" t="s">
        <v>181</v>
      </c>
      <c r="C8" s="1" t="s">
        <v>182</v>
      </c>
      <c r="D8" s="1" t="s">
        <v>183</v>
      </c>
      <c r="E8" s="1" t="s">
        <v>184</v>
      </c>
      <c r="F8" s="1" t="s">
        <v>133</v>
      </c>
      <c r="G8" s="1" t="s">
        <v>138</v>
      </c>
      <c r="H8" s="1" t="s">
        <v>139</v>
      </c>
      <c r="I8" s="1" t="s">
        <v>185</v>
      </c>
      <c r="J8" s="1" t="s">
        <v>29</v>
      </c>
      <c r="K8" s="1" t="s">
        <v>186</v>
      </c>
      <c r="L8" s="1" t="s">
        <v>186</v>
      </c>
      <c r="M8" s="1" t="s">
        <v>142</v>
      </c>
      <c r="N8" s="1" t="s">
        <v>142</v>
      </c>
      <c r="O8" s="1" t="s">
        <v>143</v>
      </c>
      <c r="P8" s="1" t="s">
        <v>144</v>
      </c>
      <c r="Q8" s="1" t="s">
        <v>187</v>
      </c>
      <c r="R8" s="1" t="s">
        <v>146</v>
      </c>
      <c r="S8" s="1" t="s">
        <v>147</v>
      </c>
      <c r="T8" s="1" t="s">
        <v>148</v>
      </c>
    </row>
    <row r="9" s="1" customFormat="1" spans="1:20">
      <c r="A9" s="3">
        <v>16879830305</v>
      </c>
      <c r="B9" s="1" t="s">
        <v>174</v>
      </c>
      <c r="C9" s="1" t="s">
        <v>188</v>
      </c>
      <c r="D9" s="1" t="s">
        <v>189</v>
      </c>
      <c r="E9" s="1" t="s">
        <v>190</v>
      </c>
      <c r="F9" s="1" t="s">
        <v>133</v>
      </c>
      <c r="G9" s="1" t="s">
        <v>138</v>
      </c>
      <c r="H9" s="1" t="s">
        <v>139</v>
      </c>
      <c r="I9" s="1" t="s">
        <v>191</v>
      </c>
      <c r="J9" s="1" t="s">
        <v>29</v>
      </c>
      <c r="K9" s="1" t="s">
        <v>192</v>
      </c>
      <c r="L9" s="1" t="s">
        <v>192</v>
      </c>
      <c r="M9" s="1" t="s">
        <v>142</v>
      </c>
      <c r="N9" s="1" t="s">
        <v>142</v>
      </c>
      <c r="O9" s="1" t="s">
        <v>143</v>
      </c>
      <c r="P9" s="1" t="s">
        <v>144</v>
      </c>
      <c r="Q9" s="1" t="s">
        <v>193</v>
      </c>
      <c r="R9" s="1" t="s">
        <v>146</v>
      </c>
      <c r="S9" s="1" t="s">
        <v>147</v>
      </c>
      <c r="T9" s="1" t="s">
        <v>148</v>
      </c>
    </row>
    <row r="10" s="1" customFormat="1" spans="1:20">
      <c r="A10" s="3">
        <v>16767313961</v>
      </c>
      <c r="B10" s="1" t="s">
        <v>194</v>
      </c>
      <c r="C10" s="1" t="s">
        <v>195</v>
      </c>
      <c r="D10" s="1" t="s">
        <v>196</v>
      </c>
      <c r="E10" s="1" t="s">
        <v>197</v>
      </c>
      <c r="F10" s="1" t="s">
        <v>174</v>
      </c>
      <c r="G10" s="1" t="s">
        <v>138</v>
      </c>
      <c r="H10" s="1" t="s">
        <v>139</v>
      </c>
      <c r="I10" s="1" t="s">
        <v>198</v>
      </c>
      <c r="J10" s="1" t="s">
        <v>29</v>
      </c>
      <c r="K10" s="1" t="s">
        <v>199</v>
      </c>
      <c r="L10" s="1" t="s">
        <v>199</v>
      </c>
      <c r="M10" s="1" t="s">
        <v>142</v>
      </c>
      <c r="N10" s="1" t="s">
        <v>142</v>
      </c>
      <c r="O10" s="1" t="s">
        <v>143</v>
      </c>
      <c r="P10" s="1" t="s">
        <v>144</v>
      </c>
      <c r="Q10" s="1" t="s">
        <v>200</v>
      </c>
      <c r="R10" s="1" t="s">
        <v>146</v>
      </c>
      <c r="S10" s="1" t="s">
        <v>147</v>
      </c>
      <c r="T10" s="1" t="s">
        <v>148</v>
      </c>
    </row>
    <row r="11" s="1" customFormat="1" spans="1:20">
      <c r="A11" s="3">
        <v>16423474394</v>
      </c>
      <c r="B11" s="1" t="s">
        <v>201</v>
      </c>
      <c r="C11" s="1" t="s">
        <v>202</v>
      </c>
      <c r="D11" s="1" t="s">
        <v>203</v>
      </c>
      <c r="E11" s="1" t="s">
        <v>204</v>
      </c>
      <c r="F11" s="1" t="s">
        <v>137</v>
      </c>
      <c r="G11" s="1" t="s">
        <v>138</v>
      </c>
      <c r="H11" s="1" t="s">
        <v>139</v>
      </c>
      <c r="I11" s="1" t="s">
        <v>143</v>
      </c>
      <c r="J11" s="1" t="s">
        <v>29</v>
      </c>
      <c r="K11" s="1" t="s">
        <v>143</v>
      </c>
      <c r="L11" s="1" t="s">
        <v>143</v>
      </c>
      <c r="M11" s="1" t="s">
        <v>142</v>
      </c>
      <c r="N11" s="1" t="s">
        <v>142</v>
      </c>
      <c r="O11" s="1" t="s">
        <v>143</v>
      </c>
      <c r="P11" s="1" t="s">
        <v>144</v>
      </c>
      <c r="Q11" s="1" t="s">
        <v>205</v>
      </c>
      <c r="R11" s="1" t="s">
        <v>146</v>
      </c>
      <c r="S11" s="1" t="s">
        <v>147</v>
      </c>
      <c r="T11" s="1" t="s">
        <v>148</v>
      </c>
    </row>
    <row r="12" s="1" customFormat="1" spans="1:20">
      <c r="A12" s="3">
        <v>16855436245</v>
      </c>
      <c r="B12" s="1" t="s">
        <v>206</v>
      </c>
      <c r="C12" s="1" t="s">
        <v>207</v>
      </c>
      <c r="D12" s="1" t="s">
        <v>208</v>
      </c>
      <c r="E12" s="1" t="s">
        <v>209</v>
      </c>
      <c r="F12" s="1" t="s">
        <v>137</v>
      </c>
      <c r="G12" s="1" t="s">
        <v>138</v>
      </c>
      <c r="H12" s="1" t="s">
        <v>139</v>
      </c>
      <c r="I12" s="1" t="s">
        <v>210</v>
      </c>
      <c r="J12" s="1" t="s">
        <v>29</v>
      </c>
      <c r="K12" s="1" t="s">
        <v>211</v>
      </c>
      <c r="L12" s="1" t="s">
        <v>211</v>
      </c>
      <c r="M12" s="1" t="s">
        <v>142</v>
      </c>
      <c r="N12" s="1" t="s">
        <v>142</v>
      </c>
      <c r="O12" s="1" t="s">
        <v>143</v>
      </c>
      <c r="P12" s="1" t="s">
        <v>144</v>
      </c>
      <c r="Q12" s="1" t="s">
        <v>212</v>
      </c>
      <c r="R12" s="1" t="s">
        <v>146</v>
      </c>
      <c r="S12" s="1" t="s">
        <v>147</v>
      </c>
      <c r="T12" s="1" t="s">
        <v>148</v>
      </c>
    </row>
    <row r="13" s="1" customFormat="1" spans="1:20">
      <c r="A13" s="3">
        <v>16859174108</v>
      </c>
      <c r="B13" s="1" t="s">
        <v>213</v>
      </c>
      <c r="C13" s="1" t="s">
        <v>214</v>
      </c>
      <c r="D13" s="1" t="s">
        <v>215</v>
      </c>
      <c r="E13" s="1" t="s">
        <v>216</v>
      </c>
      <c r="F13" s="1" t="s">
        <v>133</v>
      </c>
      <c r="G13" s="1" t="s">
        <v>138</v>
      </c>
      <c r="H13" s="1" t="s">
        <v>139</v>
      </c>
      <c r="I13" s="1" t="s">
        <v>217</v>
      </c>
      <c r="J13" s="1" t="s">
        <v>29</v>
      </c>
      <c r="K13" s="1" t="s">
        <v>218</v>
      </c>
      <c r="L13" s="1" t="s">
        <v>218</v>
      </c>
      <c r="M13" s="1" t="s">
        <v>142</v>
      </c>
      <c r="N13" s="1" t="s">
        <v>142</v>
      </c>
      <c r="O13" s="1" t="s">
        <v>143</v>
      </c>
      <c r="P13" s="1" t="s">
        <v>144</v>
      </c>
      <c r="Q13" s="1" t="s">
        <v>219</v>
      </c>
      <c r="R13" s="1" t="s">
        <v>146</v>
      </c>
      <c r="S13" s="1" t="s">
        <v>147</v>
      </c>
      <c r="T13" s="1" t="s">
        <v>148</v>
      </c>
    </row>
    <row r="14" s="1" customFormat="1" spans="1:20">
      <c r="A14" s="3">
        <v>16849001817</v>
      </c>
      <c r="B14" s="1" t="s">
        <v>220</v>
      </c>
      <c r="C14" s="1" t="s">
        <v>221</v>
      </c>
      <c r="D14" s="1" t="s">
        <v>222</v>
      </c>
      <c r="E14" s="1" t="s">
        <v>223</v>
      </c>
      <c r="F14" s="1" t="s">
        <v>137</v>
      </c>
      <c r="G14" s="1" t="s">
        <v>138</v>
      </c>
      <c r="H14" s="1" t="s">
        <v>139</v>
      </c>
      <c r="I14" s="1" t="s">
        <v>224</v>
      </c>
      <c r="J14" s="1" t="s">
        <v>29</v>
      </c>
      <c r="K14" s="1" t="s">
        <v>225</v>
      </c>
      <c r="L14" s="1" t="s">
        <v>225</v>
      </c>
      <c r="M14" s="1" t="s">
        <v>142</v>
      </c>
      <c r="N14" s="1" t="s">
        <v>142</v>
      </c>
      <c r="O14" s="1" t="s">
        <v>143</v>
      </c>
      <c r="P14" s="1" t="s">
        <v>144</v>
      </c>
      <c r="Q14" s="1" t="s">
        <v>226</v>
      </c>
      <c r="R14" s="1" t="s">
        <v>146</v>
      </c>
      <c r="S14" s="1" t="s">
        <v>147</v>
      </c>
      <c r="T14" s="1" t="s">
        <v>148</v>
      </c>
    </row>
    <row r="15" s="1" customFormat="1" spans="1:20">
      <c r="A15" s="3">
        <v>16886584137</v>
      </c>
      <c r="B15" s="1" t="s">
        <v>133</v>
      </c>
      <c r="C15" s="1" t="s">
        <v>227</v>
      </c>
      <c r="D15" s="1" t="s">
        <v>228</v>
      </c>
      <c r="E15" s="1" t="s">
        <v>229</v>
      </c>
      <c r="F15" s="1" t="s">
        <v>137</v>
      </c>
      <c r="G15" s="1" t="s">
        <v>138</v>
      </c>
      <c r="H15" s="1" t="s">
        <v>139</v>
      </c>
      <c r="I15" s="1" t="s">
        <v>230</v>
      </c>
      <c r="J15" s="1" t="s">
        <v>29</v>
      </c>
      <c r="K15" s="1" t="s">
        <v>231</v>
      </c>
      <c r="L15" s="1" t="s">
        <v>231</v>
      </c>
      <c r="M15" s="1" t="s">
        <v>142</v>
      </c>
      <c r="N15" s="1" t="s">
        <v>142</v>
      </c>
      <c r="O15" s="1" t="s">
        <v>143</v>
      </c>
      <c r="P15" s="1" t="s">
        <v>144</v>
      </c>
      <c r="Q15" s="1" t="s">
        <v>232</v>
      </c>
      <c r="R15" s="1" t="s">
        <v>146</v>
      </c>
      <c r="S15" s="1" t="s">
        <v>147</v>
      </c>
      <c r="T15" s="1" t="s">
        <v>148</v>
      </c>
    </row>
    <row r="16" s="1" customFormat="1" spans="1:20">
      <c r="A16" s="3">
        <v>16889528747</v>
      </c>
      <c r="B16" s="1" t="s">
        <v>133</v>
      </c>
      <c r="C16" s="1" t="s">
        <v>233</v>
      </c>
      <c r="D16" s="1" t="s">
        <v>234</v>
      </c>
      <c r="E16" s="1" t="s">
        <v>235</v>
      </c>
      <c r="F16" s="1" t="s">
        <v>137</v>
      </c>
      <c r="G16" s="1" t="s">
        <v>138</v>
      </c>
      <c r="H16" s="1" t="s">
        <v>139</v>
      </c>
      <c r="I16" s="1" t="s">
        <v>236</v>
      </c>
      <c r="J16" s="1" t="s">
        <v>29</v>
      </c>
      <c r="K16" s="1" t="s">
        <v>237</v>
      </c>
      <c r="L16" s="1" t="s">
        <v>237</v>
      </c>
      <c r="M16" s="1" t="s">
        <v>142</v>
      </c>
      <c r="N16" s="1" t="s">
        <v>142</v>
      </c>
      <c r="O16" s="1" t="s">
        <v>143</v>
      </c>
      <c r="P16" s="1" t="s">
        <v>144</v>
      </c>
      <c r="Q16" s="1" t="s">
        <v>238</v>
      </c>
      <c r="R16" s="1" t="s">
        <v>146</v>
      </c>
      <c r="S16" s="1" t="s">
        <v>147</v>
      </c>
      <c r="T16" s="1" t="s">
        <v>148</v>
      </c>
    </row>
    <row r="17" s="1" customFormat="1" spans="1:20">
      <c r="A17" s="3">
        <v>16893988735</v>
      </c>
      <c r="B17" s="1" t="s">
        <v>137</v>
      </c>
      <c r="C17" s="1" t="s">
        <v>239</v>
      </c>
      <c r="D17" s="1" t="s">
        <v>240</v>
      </c>
      <c r="E17" s="1" t="s">
        <v>241</v>
      </c>
      <c r="F17" s="1" t="s">
        <v>137</v>
      </c>
      <c r="G17" s="1" t="s">
        <v>138</v>
      </c>
      <c r="H17" s="1" t="s">
        <v>139</v>
      </c>
      <c r="I17" s="1" t="s">
        <v>242</v>
      </c>
      <c r="J17" s="1" t="s">
        <v>29</v>
      </c>
      <c r="K17" s="1" t="s">
        <v>243</v>
      </c>
      <c r="L17" s="1" t="s">
        <v>243</v>
      </c>
      <c r="M17" s="1" t="s">
        <v>142</v>
      </c>
      <c r="N17" s="1" t="s">
        <v>142</v>
      </c>
      <c r="O17" s="1" t="s">
        <v>143</v>
      </c>
      <c r="P17" s="1" t="s">
        <v>144</v>
      </c>
      <c r="Q17" s="1" t="s">
        <v>244</v>
      </c>
      <c r="R17" s="1" t="s">
        <v>146</v>
      </c>
      <c r="S17" s="1" t="s">
        <v>147</v>
      </c>
      <c r="T17" s="1" t="s">
        <v>148</v>
      </c>
    </row>
    <row r="18" s="1" customFormat="1" spans="1:20">
      <c r="A18" s="3">
        <v>16894043414</v>
      </c>
      <c r="B18" s="1" t="s">
        <v>137</v>
      </c>
      <c r="C18" s="1" t="s">
        <v>245</v>
      </c>
      <c r="D18" s="1" t="s">
        <v>246</v>
      </c>
      <c r="E18" s="1" t="s">
        <v>247</v>
      </c>
      <c r="F18" s="1" t="s">
        <v>137</v>
      </c>
      <c r="G18" s="1" t="s">
        <v>138</v>
      </c>
      <c r="H18" s="1" t="s">
        <v>139</v>
      </c>
      <c r="I18" s="1" t="s">
        <v>248</v>
      </c>
      <c r="J18" s="1" t="s">
        <v>29</v>
      </c>
      <c r="K18" s="1" t="s">
        <v>249</v>
      </c>
      <c r="L18" s="1" t="s">
        <v>249</v>
      </c>
      <c r="M18" s="1" t="s">
        <v>142</v>
      </c>
      <c r="N18" s="1" t="s">
        <v>142</v>
      </c>
      <c r="O18" s="1" t="s">
        <v>143</v>
      </c>
      <c r="P18" s="1" t="s">
        <v>144</v>
      </c>
      <c r="Q18" s="1" t="s">
        <v>250</v>
      </c>
      <c r="R18" s="1" t="s">
        <v>146</v>
      </c>
      <c r="S18" s="1" t="s">
        <v>147</v>
      </c>
      <c r="T18" s="1" t="s">
        <v>148</v>
      </c>
    </row>
    <row r="19" s="1" customFormat="1" spans="1:20">
      <c r="A19" s="3">
        <v>16885505629</v>
      </c>
      <c r="B19" s="1" t="s">
        <v>251</v>
      </c>
      <c r="C19" s="1" t="s">
        <v>252</v>
      </c>
      <c r="D19" s="1" t="s">
        <v>253</v>
      </c>
      <c r="E19" s="1" t="s">
        <v>254</v>
      </c>
      <c r="F19" s="1" t="s">
        <v>137</v>
      </c>
      <c r="G19" s="1" t="s">
        <v>138</v>
      </c>
      <c r="H19" s="1" t="s">
        <v>139</v>
      </c>
      <c r="I19" s="1" t="s">
        <v>255</v>
      </c>
      <c r="J19" s="1" t="s">
        <v>29</v>
      </c>
      <c r="K19" s="1" t="s">
        <v>256</v>
      </c>
      <c r="L19" s="1" t="s">
        <v>256</v>
      </c>
      <c r="M19" s="1" t="s">
        <v>142</v>
      </c>
      <c r="N19" s="1" t="s">
        <v>142</v>
      </c>
      <c r="O19" s="1" t="s">
        <v>143</v>
      </c>
      <c r="P19" s="1" t="s">
        <v>144</v>
      </c>
      <c r="Q19" s="1" t="s">
        <v>257</v>
      </c>
      <c r="R19" s="1" t="s">
        <v>146</v>
      </c>
      <c r="S19" s="1" t="s">
        <v>147</v>
      </c>
      <c r="T19" s="1" t="s">
        <v>148</v>
      </c>
    </row>
    <row r="20" s="1" customFormat="1" spans="1:20">
      <c r="A20" s="3">
        <v>16859056725</v>
      </c>
      <c r="B20" s="1" t="s">
        <v>213</v>
      </c>
      <c r="C20" s="1" t="s">
        <v>258</v>
      </c>
      <c r="D20" s="1" t="s">
        <v>259</v>
      </c>
      <c r="E20" s="1" t="s">
        <v>260</v>
      </c>
      <c r="F20" s="1" t="s">
        <v>137</v>
      </c>
      <c r="G20" s="1" t="s">
        <v>138</v>
      </c>
      <c r="H20" s="1" t="s">
        <v>139</v>
      </c>
      <c r="I20" s="1" t="s">
        <v>261</v>
      </c>
      <c r="J20" s="1" t="s">
        <v>29</v>
      </c>
      <c r="K20" s="1" t="s">
        <v>262</v>
      </c>
      <c r="L20" s="1" t="s">
        <v>262</v>
      </c>
      <c r="M20" s="1" t="s">
        <v>142</v>
      </c>
      <c r="N20" s="1" t="s">
        <v>142</v>
      </c>
      <c r="O20" s="1" t="s">
        <v>143</v>
      </c>
      <c r="P20" s="1" t="s">
        <v>144</v>
      </c>
      <c r="Q20" s="1" t="s">
        <v>263</v>
      </c>
      <c r="R20" s="1" t="s">
        <v>146</v>
      </c>
      <c r="S20" s="1" t="s">
        <v>147</v>
      </c>
      <c r="T20" s="1" t="s">
        <v>148</v>
      </c>
    </row>
    <row r="21" s="1" customFormat="1" spans="1:20">
      <c r="A21" s="3">
        <v>16787220165</v>
      </c>
      <c r="B21" s="1" t="s">
        <v>264</v>
      </c>
      <c r="C21" s="1" t="s">
        <v>265</v>
      </c>
      <c r="D21" s="1" t="s">
        <v>266</v>
      </c>
      <c r="E21" s="1" t="s">
        <v>267</v>
      </c>
      <c r="F21" s="1" t="s">
        <v>174</v>
      </c>
      <c r="G21" s="1" t="s">
        <v>138</v>
      </c>
      <c r="H21" s="1" t="s">
        <v>139</v>
      </c>
      <c r="I21" s="1" t="s">
        <v>268</v>
      </c>
      <c r="J21" s="1" t="s">
        <v>29</v>
      </c>
      <c r="K21" s="1" t="s">
        <v>269</v>
      </c>
      <c r="L21" s="1" t="s">
        <v>269</v>
      </c>
      <c r="M21" s="1" t="s">
        <v>142</v>
      </c>
      <c r="N21" s="1" t="s">
        <v>142</v>
      </c>
      <c r="O21" s="1" t="s">
        <v>143</v>
      </c>
      <c r="P21" s="1" t="s">
        <v>144</v>
      </c>
      <c r="Q21" s="1" t="s">
        <v>270</v>
      </c>
      <c r="R21" s="1" t="s">
        <v>146</v>
      </c>
      <c r="S21" s="1" t="s">
        <v>147</v>
      </c>
      <c r="T21" s="1" t="s">
        <v>148</v>
      </c>
    </row>
    <row r="22" s="1" customFormat="1" spans="1:20">
      <c r="A22" s="3">
        <v>16847146622</v>
      </c>
      <c r="B22" s="1" t="s">
        <v>220</v>
      </c>
      <c r="C22" s="1" t="s">
        <v>271</v>
      </c>
      <c r="D22" s="1" t="s">
        <v>272</v>
      </c>
      <c r="E22" s="1" t="s">
        <v>273</v>
      </c>
      <c r="F22" s="1" t="s">
        <v>133</v>
      </c>
      <c r="G22" s="1" t="s">
        <v>138</v>
      </c>
      <c r="H22" s="1" t="s">
        <v>139</v>
      </c>
      <c r="I22" s="1" t="s">
        <v>274</v>
      </c>
      <c r="J22" s="1" t="s">
        <v>29</v>
      </c>
      <c r="K22" s="1" t="s">
        <v>275</v>
      </c>
      <c r="L22" s="1" t="s">
        <v>275</v>
      </c>
      <c r="M22" s="1" t="s">
        <v>142</v>
      </c>
      <c r="N22" s="1" t="s">
        <v>142</v>
      </c>
      <c r="O22" s="1" t="s">
        <v>143</v>
      </c>
      <c r="P22" s="1" t="s">
        <v>144</v>
      </c>
      <c r="Q22" s="1" t="s">
        <v>276</v>
      </c>
      <c r="R22" s="1" t="s">
        <v>146</v>
      </c>
      <c r="S22" s="1" t="s">
        <v>147</v>
      </c>
      <c r="T22" s="1" t="s">
        <v>148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2021-12-04T02:52:56Z</dcterms:created>
  <dcterms:modified xsi:type="dcterms:W3CDTF">2021-12-04T03:54:07Z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325458AC522947CAA69FFD35CB4EE328</vt:lpwstr>
  </property>
  <property fmtid="{D5CDD505-2E9C-101B-9397-08002B2CF9AE}" pid="3" name="KSOProductBuildVer">
    <vt:lpwstr>2052-11.1.0.11115</vt:lpwstr>
  </property>
</Properties>
</file>