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<sst xmlns="http://schemas.openxmlformats.org/spreadsheetml/2006/main" count="508" uniqueCount="169">
  <si>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</si>
  <si>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</si>
  <si>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</si>
  <si>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</si>
  <si>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</si>
  <si>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</si>
  <si>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</si>
  <si>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</si>
  <si>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</si>
  <si>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</si>
  <si>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</si>
  <si>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</si>
  <si>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</si>
  <si>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</si>
  <si>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</si>
  <si>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</si>
  <si>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</si>
  <si>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</si>
  <si>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</si>
  <si>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</si>
  <si>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</si>
  <si>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</si>
  <si>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</si>
  <si>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</si>
  <si>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</si>
  <si>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</si>
  <si>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</si>
  <si>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</si>
  <si>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豪华大床房&lt;特惠&gt;&lt;双人入住&gt;&lt;双早&gt;&lt;铂金会员&gt;&lt;交叉用户机票，高铁，汽车，船票，用车&gt;</t>
  </si>
  <si>
    <t>CNY</t>
  </si>
  <si>
    <t>肖瑟钦</t>
  </si>
  <si>
    <t>CA363211205CNY</t>
  </si>
  <si>
    <t>未提现</t>
  </si>
  <si>
    <t>携程开票</t>
  </si>
  <si>
    <t>F21K170016</t>
  </si>
  <si>
    <t>取消</t>
  </si>
  <si>
    <t>[香港]香港湾仔八十八酒店(Wanchai 88 Hotel)(25062463)</t>
  </si>
  <si>
    <t>88高级双床房&lt;双人入住&gt;&lt;内宾&gt;&lt;预付&gt;&lt;无早&gt;</t>
  </si>
  <si>
    <t>Hui/Kaiho</t>
  </si>
  <si>
    <t>[上海]布丁酒店(上海华师大金沙江地铁站店)(10146517)</t>
  </si>
  <si>
    <t>特价单人间(无窗)&lt;双人入住&gt;&lt;内宾&gt;&lt;预付&gt;&lt;无早&gt;</t>
  </si>
  <si>
    <t>黄育安</t>
  </si>
  <si>
    <t>[杭州]杭州陆羽君澜度假酒店(80284220)</t>
  </si>
  <si>
    <t>标准大床房&lt;双人入住&gt;&lt;双早&gt;</t>
  </si>
  <si>
    <t>黄丹云</t>
  </si>
  <si>
    <t>[北京]麗枫酒店(北京昌平体育馆店)(70183448)</t>
  </si>
  <si>
    <t>雅致大床房&lt;双人入住&gt;&lt;内宾&gt;&lt;预付&gt;&lt;无早&gt;</t>
  </si>
  <si>
    <t>吴越</t>
  </si>
  <si>
    <t>[宜昌]麗枫酒店(宜昌火车东站店)(69319912)</t>
  </si>
  <si>
    <t>豪华大床房&lt;双人入住&gt;&lt;内宾&gt;&lt;预付&gt;&lt;双早&gt;</t>
  </si>
  <si>
    <t>阎昊</t>
  </si>
  <si>
    <t>[和平]和平热龙温泉度假村(78217595)</t>
  </si>
  <si>
    <t>标准双人房&lt;特别促销&gt;&lt;双人入住&gt;&lt;双早&gt;</t>
  </si>
  <si>
    <t>林达灏</t>
  </si>
  <si>
    <t>CA363211206CNY</t>
  </si>
  <si>
    <t>acknowledge</t>
  </si>
  <si>
    <t>JADDOA/YASIR HAMID</t>
  </si>
  <si>
    <t>F21K120068</t>
  </si>
  <si>
    <t>[梅州]梅州昌盛豪生大酒店(45834822)</t>
  </si>
  <si>
    <t>豪华双床房&lt;双床&gt;&lt;超值特惠&gt;&lt;双人入住&gt;&lt;日历房套餐高价值&gt;&lt;双早&gt;&lt;新酒店礼盒&gt;</t>
  </si>
  <si>
    <t>傅守忠,黄民海</t>
  </si>
  <si>
    <t>[龙门]龙门南昆山温泉大观园(82085511)</t>
  </si>
  <si>
    <t>高级双人房&lt;双人入住&gt;&lt;双早&gt;</t>
  </si>
  <si>
    <t>徐秀丽</t>
  </si>
  <si>
    <t>[连山]皇后山高山木屋茶汤泉酒店(78309455)</t>
  </si>
  <si>
    <t>高山云海茶园双床房&lt;双人入住&gt;&lt;双早&gt;</t>
  </si>
  <si>
    <t>李华,陈素君</t>
  </si>
  <si>
    <t>[英德]英德石头酒店(78167352)</t>
  </si>
  <si>
    <t>独栋私家泡池大床房&lt;特惠&gt;&lt;双人入住&gt;&lt;双早&gt;&lt;钻石会员&gt;&lt;交叉用户机票，高铁，汽车，船票，用车&gt;</t>
  </si>
  <si>
    <t>陈传豪</t>
  </si>
  <si>
    <t>水上一房一厅别墅&lt;限量特价&gt;&lt;双人入住&gt;&lt;双早&gt;</t>
  </si>
  <si>
    <t>黄家荣</t>
  </si>
  <si>
    <t>标准双床房&lt;双床&gt;&lt;双人入住&gt;&lt;双早&gt;</t>
  </si>
  <si>
    <t>刘艳香</t>
  </si>
  <si>
    <t>王伟国</t>
  </si>
  <si>
    <t>南湖东岸别墅大床房&lt;超值特惠&gt;&lt;双人入住&gt;&lt;双早&gt;</t>
  </si>
  <si>
    <t>龙廷蔚</t>
  </si>
  <si>
    <t>[重庆]7天优品酒店(重庆红旗河沟加州店)(67325237)</t>
  </si>
  <si>
    <t>优品大床房&lt;双人入住&gt;&lt;内宾&gt;&lt;预付&gt;&lt;双早&gt;</t>
  </si>
  <si>
    <t>刘春燕</t>
  </si>
  <si>
    <t>，</t>
  </si>
  <si>
    <t>A211206093354481</t>
  </si>
  <si>
    <t>A211206093436481</t>
  </si>
  <si>
    <t>CNY / HKD 当前参考汇率: 1.223182322</t>
  </si>
  <si>
    <t>总计：7346.56 CNY/
8986.18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</si>
  <si>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</si>
  <si>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</si>
  <si>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</si>
  <si>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</si>
  <si>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</si>
  <si>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</si>
  <si>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</si>
  <si>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</si>
  <si>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</si>
  <si>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</si>
  <si>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</si>
  <si>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</si>
  <si>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</si>
  <si>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</si>
  <si>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</si>
  <si>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</si>
  <si>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</si>
  <si>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2021-11-20</t>
  </si>
  <si>
    <t>2305103</t>
  </si>
  <si>
    <t>和平热龙温泉度假村</t>
  </si>
  <si>
    <t>2021-11-21</t>
  </si>
  <si>
    <t>退房日周结</t>
  </si>
  <si>
    <t>560.00</t>
  </si>
  <si>
    <t>RMB</t>
  </si>
  <si>
    <t>0</t>
  </si>
  <si>
    <t>0.00</t>
  </si>
  <si>
    <t>携程国内直连(DD)</t>
  </si>
  <si>
    <t>2021-11-20 15:18:56</t>
  </si>
  <si>
    <t>否</t>
  </si>
  <si>
    <t>汇智国际旅游发展有限公司</t>
  </si>
  <si>
    <t>直采</t>
  </si>
  <si>
    <t>2304794</t>
  </si>
  <si>
    <t>860.00</t>
  </si>
  <si>
    <t>2021-11-20 09:56:14</t>
  </si>
  <si>
    <t>2021-10-22</t>
  </si>
  <si>
    <t>2281654</t>
  </si>
  <si>
    <t>460.00</t>
  </si>
  <si>
    <t>2021-10-22 14:00:52</t>
  </si>
  <si>
    <t>2021-11-17</t>
  </si>
  <si>
    <t>2302036</t>
  </si>
  <si>
    <t>龙门南昆山温泉大观园</t>
  </si>
  <si>
    <t>707.00</t>
  </si>
  <si>
    <t>2021-11-18 11:57:44</t>
  </si>
  <si>
    <t>2021-11-18</t>
  </si>
  <si>
    <t>2302503</t>
  </si>
  <si>
    <t>皇后山高山木屋茶汤泉酒店</t>
  </si>
  <si>
    <t>832.00</t>
  </si>
  <si>
    <t>2021-11-18 11:44:46</t>
  </si>
  <si>
    <t>2302407</t>
  </si>
  <si>
    <t>香港湾仔八十八酒店</t>
  </si>
  <si>
    <t>Hui Kaiho</t>
  </si>
  <si>
    <t>2021-11-19</t>
  </si>
  <si>
    <t>399.87</t>
  </si>
  <si>
    <t>2021-11-18 09:31:07</t>
  </si>
  <si>
    <t>直连</t>
  </si>
  <si>
    <t>2304061</t>
  </si>
  <si>
    <t>麗枫酒店(宜昌火车东站店)</t>
  </si>
  <si>
    <t>239.70</t>
  </si>
  <si>
    <t>2021-11-19 17:08:44</t>
  </si>
  <si>
    <t>2301740</t>
  </si>
  <si>
    <t>梅州昌盛豪生大酒店</t>
  </si>
  <si>
    <t>1097.52</t>
  </si>
  <si>
    <t>2021-11-17 17:15:21</t>
  </si>
  <si>
    <t>2303367</t>
  </si>
  <si>
    <t>石头酒店</t>
  </si>
  <si>
    <t>382.00</t>
  </si>
  <si>
    <t>2021-11-18 23:24:40</t>
  </si>
  <si>
    <t>2305503</t>
  </si>
  <si>
    <t>7天优品酒店(重庆红旗河沟加州店)</t>
  </si>
  <si>
    <t>125.23</t>
  </si>
  <si>
    <t>2021-11-20 20:03:09</t>
  </si>
  <si>
    <t>2302805</t>
  </si>
  <si>
    <t>布丁酒店(上海华师大金沙江地铁站店)</t>
  </si>
  <si>
    <t>250.24</t>
  </si>
  <si>
    <t>2021-11-18 16:30:38</t>
  </si>
  <si>
    <t>2305078</t>
  </si>
  <si>
    <t>杭州陆羽君澜度假酒店</t>
  </si>
  <si>
    <t>476.00</t>
  </si>
  <si>
    <t>2021-11-20 14:53:07</t>
  </si>
  <si>
    <t>2304934</t>
  </si>
  <si>
    <t>2021-11-20 12:07:16</t>
  </si>
  <si>
    <t>2303905</t>
  </si>
  <si>
    <t>481.00</t>
  </si>
  <si>
    <t>2021-11-19 15:15:57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</si>
</sst>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21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16808856343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44517</v>
      </c>
      <c r="G2" s="5">
        <v>44520</v>
      </c>
      <c r="H2" s="4">
        <v>1</v>
      </c>
      <c r="I2" s="4">
        <v>3</v>
      </c>
      <c r="J2" s="4">
        <v>3</v>
      </c>
      <c r="K2" s="4" t="s">
        <v>29</v>
      </c>
      <c r="L2" s="4">
        <v>1704</v>
      </c>
      <c r="M2" s="4">
        <v>1704</v>
      </c>
      <c r="N2" s="4" t="s">
        <v>30</v>
      </c>
      <c r="O2" s="4" t="s">
        <v>31</v>
      </c>
      <c r="P2" s="4" t="s">
        <v>32</v>
      </c>
      <c r="Q2" s="4">
        <v>0</v>
      </c>
      <c r="R2" s="6">
        <v>44517</v>
      </c>
      <c r="S2" s="5">
        <v>44535</v>
      </c>
      <c r="T2" s="4" t="s">
        <v>33</v>
      </c>
      <c r="U2" s="4">
        <v>1704</v>
      </c>
      <c r="V2" s="4">
        <v>0</v>
      </c>
      <c r="W2" s="4">
        <v>0</v>
      </c>
      <c r="X2" s="4">
        <v>2301091</v>
      </c>
      <c r="Y2" s="4" t="s">
        <v>34</v>
      </c>
    </row>
    <row r="3" s="4" customFormat="1" spans="1:25">
      <c r="A3" s="4">
        <v>16808856343</v>
      </c>
      <c r="B3" s="4" t="s">
        <v>25</v>
      </c>
      <c r="C3" s="4" t="s">
        <v>35</v>
      </c>
      <c r="D3" s="4" t="s">
        <v>27</v>
      </c>
      <c r="E3" s="4" t="s">
        <v>28</v>
      </c>
      <c r="F3" s="5">
        <v>44517</v>
      </c>
      <c r="G3" s="5">
        <v>44520</v>
      </c>
      <c r="H3" s="4">
        <v>1</v>
      </c>
      <c r="I3" s="4">
        <v>3</v>
      </c>
      <c r="J3" s="4">
        <v>3</v>
      </c>
      <c r="K3" s="4" t="s">
        <v>29</v>
      </c>
      <c r="L3" s="4">
        <v>-1704</v>
      </c>
      <c r="M3" s="4">
        <v>-1704</v>
      </c>
      <c r="N3" s="4" t="s">
        <v>30</v>
      </c>
      <c r="O3" s="4" t="s">
        <v>31</v>
      </c>
      <c r="P3" s="4" t="s">
        <v>32</v>
      </c>
      <c r="Q3" s="4">
        <v>0</v>
      </c>
      <c r="R3" s="6">
        <v>44517</v>
      </c>
      <c r="S3" s="5">
        <v>44535</v>
      </c>
      <c r="T3" s="4" t="s">
        <v>33</v>
      </c>
      <c r="U3" s="4">
        <v>-1704</v>
      </c>
      <c r="V3" s="4">
        <v>0</v>
      </c>
      <c r="W3" s="4">
        <v>0</v>
      </c>
      <c r="X3" s="4">
        <v>2301091</v>
      </c>
      <c r="Y3" s="4" t="s">
        <v>34</v>
      </c>
    </row>
    <row r="4" s="4" customFormat="1" spans="1:23">
      <c r="A4" s="4">
        <v>16815488422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44519</v>
      </c>
      <c r="G4" s="5">
        <v>44520</v>
      </c>
      <c r="H4" s="4">
        <v>1</v>
      </c>
      <c r="I4" s="4">
        <v>1</v>
      </c>
      <c r="J4" s="4">
        <v>1</v>
      </c>
      <c r="K4" s="4" t="s">
        <v>29</v>
      </c>
      <c r="L4" s="4">
        <v>399.87</v>
      </c>
      <c r="M4" s="4">
        <v>399.87</v>
      </c>
      <c r="N4" s="4" t="s">
        <v>38</v>
      </c>
      <c r="O4" s="4" t="s">
        <v>31</v>
      </c>
      <c r="P4" s="4" t="s">
        <v>32</v>
      </c>
      <c r="Q4" s="4">
        <v>0</v>
      </c>
      <c r="R4" s="6">
        <v>44518</v>
      </c>
      <c r="S4" s="5">
        <v>44535</v>
      </c>
      <c r="T4" s="4" t="s">
        <v>33</v>
      </c>
      <c r="U4" s="4">
        <v>399.87</v>
      </c>
      <c r="V4" s="4">
        <v>0</v>
      </c>
      <c r="W4" s="4">
        <v>0</v>
      </c>
    </row>
    <row r="5" s="4" customFormat="1" spans="1:24">
      <c r="A5" s="4">
        <v>16817048421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44518</v>
      </c>
      <c r="G5" s="5">
        <v>44520</v>
      </c>
      <c r="H5" s="4">
        <v>1</v>
      </c>
      <c r="I5" s="4">
        <v>2</v>
      </c>
      <c r="J5" s="4">
        <v>2</v>
      </c>
      <c r="K5" s="4" t="s">
        <v>29</v>
      </c>
      <c r="L5" s="4">
        <v>250.24</v>
      </c>
      <c r="M5" s="4">
        <v>250.24</v>
      </c>
      <c r="N5" s="4" t="s">
        <v>41</v>
      </c>
      <c r="O5" s="4" t="s">
        <v>31</v>
      </c>
      <c r="P5" s="4" t="s">
        <v>32</v>
      </c>
      <c r="Q5" s="4">
        <v>0</v>
      </c>
      <c r="R5" s="6">
        <v>44518</v>
      </c>
      <c r="S5" s="5">
        <v>44535</v>
      </c>
      <c r="T5" s="4" t="s">
        <v>33</v>
      </c>
      <c r="U5" s="4">
        <v>250.24</v>
      </c>
      <c r="V5" s="4">
        <v>0</v>
      </c>
      <c r="W5" s="4">
        <v>0</v>
      </c>
      <c r="X5" s="4">
        <v>2302805</v>
      </c>
    </row>
    <row r="6" s="4" customFormat="1" spans="1:25">
      <c r="A6" s="4">
        <v>16823479459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44519</v>
      </c>
      <c r="G6" s="5">
        <v>44520</v>
      </c>
      <c r="H6" s="4">
        <v>1</v>
      </c>
      <c r="I6" s="4">
        <v>1</v>
      </c>
      <c r="J6" s="4">
        <v>1</v>
      </c>
      <c r="K6" s="4" t="s">
        <v>29</v>
      </c>
      <c r="L6" s="4">
        <v>481</v>
      </c>
      <c r="M6" s="4">
        <v>481</v>
      </c>
      <c r="N6" s="4" t="s">
        <v>44</v>
      </c>
      <c r="O6" s="4" t="s">
        <v>31</v>
      </c>
      <c r="P6" s="4" t="s">
        <v>32</v>
      </c>
      <c r="Q6" s="4">
        <v>0</v>
      </c>
      <c r="R6" s="6">
        <v>44519</v>
      </c>
      <c r="S6" s="5">
        <v>44535</v>
      </c>
      <c r="T6" s="4" t="s">
        <v>33</v>
      </c>
      <c r="U6" s="4">
        <v>481</v>
      </c>
      <c r="V6" s="4">
        <v>0</v>
      </c>
      <c r="W6" s="4">
        <v>0</v>
      </c>
      <c r="X6" s="4">
        <v>2303905</v>
      </c>
      <c r="Y6" s="4">
        <v>2111190011</v>
      </c>
    </row>
    <row r="7" s="4" customFormat="1" spans="1:24">
      <c r="A7" s="4">
        <v>16823732028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44519</v>
      </c>
      <c r="G7" s="5">
        <v>44520</v>
      </c>
      <c r="H7" s="4">
        <v>1</v>
      </c>
      <c r="I7" s="4">
        <v>1</v>
      </c>
      <c r="J7" s="4">
        <v>1</v>
      </c>
      <c r="K7" s="4" t="s">
        <v>29</v>
      </c>
      <c r="L7" s="4">
        <v>256.29</v>
      </c>
      <c r="M7" s="4">
        <v>256.29</v>
      </c>
      <c r="N7" s="4" t="s">
        <v>47</v>
      </c>
      <c r="O7" s="4" t="s">
        <v>31</v>
      </c>
      <c r="P7" s="4" t="s">
        <v>32</v>
      </c>
      <c r="Q7" s="4">
        <v>0</v>
      </c>
      <c r="R7" s="6">
        <v>44519</v>
      </c>
      <c r="S7" s="5">
        <v>44535</v>
      </c>
      <c r="T7" s="4" t="s">
        <v>33</v>
      </c>
      <c r="U7" s="4">
        <v>256.29</v>
      </c>
      <c r="V7" s="4">
        <v>0</v>
      </c>
      <c r="W7" s="4">
        <v>0</v>
      </c>
      <c r="X7" s="4">
        <v>2303976</v>
      </c>
    </row>
    <row r="8" s="4" customFormat="1" spans="1:24">
      <c r="A8" s="4">
        <v>16823732028</v>
      </c>
      <c r="B8" s="4" t="s">
        <v>25</v>
      </c>
      <c r="C8" s="4" t="s">
        <v>35</v>
      </c>
      <c r="D8" s="4" t="s">
        <v>45</v>
      </c>
      <c r="E8" s="4" t="s">
        <v>46</v>
      </c>
      <c r="F8" s="5">
        <v>44519</v>
      </c>
      <c r="G8" s="5">
        <v>44520</v>
      </c>
      <c r="H8" s="4">
        <v>1</v>
      </c>
      <c r="I8" s="4">
        <v>1</v>
      </c>
      <c r="J8" s="4">
        <v>1</v>
      </c>
      <c r="K8" s="4" t="s">
        <v>29</v>
      </c>
      <c r="L8" s="4">
        <v>-256.29</v>
      </c>
      <c r="M8" s="4">
        <v>-256.29</v>
      </c>
      <c r="N8" s="4" t="s">
        <v>47</v>
      </c>
      <c r="O8" s="4" t="s">
        <v>31</v>
      </c>
      <c r="P8" s="4" t="s">
        <v>32</v>
      </c>
      <c r="Q8" s="4">
        <v>0</v>
      </c>
      <c r="R8" s="6">
        <v>44519</v>
      </c>
      <c r="S8" s="5">
        <v>44535</v>
      </c>
      <c r="T8" s="4" t="s">
        <v>33</v>
      </c>
      <c r="U8" s="4">
        <v>-256.29</v>
      </c>
      <c r="V8" s="4">
        <v>0</v>
      </c>
      <c r="W8" s="4">
        <v>0</v>
      </c>
      <c r="X8" s="4">
        <v>2303976</v>
      </c>
    </row>
    <row r="9" s="4" customFormat="1" spans="1:24">
      <c r="A9" s="4">
        <v>16824061048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44519</v>
      </c>
      <c r="G9" s="5">
        <v>44520</v>
      </c>
      <c r="H9" s="4">
        <v>1</v>
      </c>
      <c r="I9" s="4">
        <v>1</v>
      </c>
      <c r="J9" s="4">
        <v>1</v>
      </c>
      <c r="K9" s="4" t="s">
        <v>29</v>
      </c>
      <c r="L9" s="4">
        <v>239.7</v>
      </c>
      <c r="M9" s="4">
        <v>239.7</v>
      </c>
      <c r="N9" s="4" t="s">
        <v>50</v>
      </c>
      <c r="O9" s="4" t="s">
        <v>31</v>
      </c>
      <c r="P9" s="4" t="s">
        <v>32</v>
      </c>
      <c r="Q9" s="4">
        <v>0</v>
      </c>
      <c r="R9" s="6">
        <v>44519</v>
      </c>
      <c r="S9" s="5">
        <v>44535</v>
      </c>
      <c r="T9" s="4" t="s">
        <v>33</v>
      </c>
      <c r="U9" s="4">
        <v>239.7</v>
      </c>
      <c r="V9" s="4">
        <v>0</v>
      </c>
      <c r="W9" s="4">
        <v>0</v>
      </c>
      <c r="X9" s="4">
        <v>2304061</v>
      </c>
    </row>
    <row r="10" s="4" customFormat="1" spans="1:25">
      <c r="A10" s="4">
        <v>16633562970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44520</v>
      </c>
      <c r="G10" s="5">
        <v>44521</v>
      </c>
      <c r="H10" s="4">
        <v>1</v>
      </c>
      <c r="I10" s="4">
        <v>1</v>
      </c>
      <c r="J10" s="4">
        <v>1</v>
      </c>
      <c r="K10" s="4" t="s">
        <v>29</v>
      </c>
      <c r="L10" s="4">
        <v>460</v>
      </c>
      <c r="M10" s="4">
        <v>460</v>
      </c>
      <c r="N10" s="4" t="s">
        <v>53</v>
      </c>
      <c r="O10" s="4" t="s">
        <v>54</v>
      </c>
      <c r="P10" s="4" t="s">
        <v>32</v>
      </c>
      <c r="Q10" s="4">
        <v>0</v>
      </c>
      <c r="R10" s="6">
        <v>44491</v>
      </c>
      <c r="S10" s="5">
        <v>44536</v>
      </c>
      <c r="T10" s="4" t="s">
        <v>33</v>
      </c>
      <c r="U10" s="4">
        <v>460</v>
      </c>
      <c r="V10" s="4">
        <v>0</v>
      </c>
      <c r="W10" s="4">
        <v>0</v>
      </c>
      <c r="X10" s="4">
        <v>2281654</v>
      </c>
      <c r="Y10" s="4" t="s">
        <v>55</v>
      </c>
    </row>
    <row r="11" s="4" customFormat="1" spans="1:25">
      <c r="A11" s="4">
        <v>16777613838</v>
      </c>
      <c r="B11" s="4" t="s">
        <v>25</v>
      </c>
      <c r="C11" s="4" t="s">
        <v>26</v>
      </c>
      <c r="D11" s="4" t="s">
        <v>27</v>
      </c>
      <c r="E11" s="4" t="s">
        <v>28</v>
      </c>
      <c r="F11" s="5">
        <v>44520</v>
      </c>
      <c r="G11" s="5">
        <v>44521</v>
      </c>
      <c r="H11" s="4">
        <v>1</v>
      </c>
      <c r="I11" s="4">
        <v>1</v>
      </c>
      <c r="J11" s="4">
        <v>1</v>
      </c>
      <c r="K11" s="4" t="s">
        <v>29</v>
      </c>
      <c r="L11" s="4">
        <v>570</v>
      </c>
      <c r="M11" s="4">
        <v>570</v>
      </c>
      <c r="N11" s="4" t="s">
        <v>56</v>
      </c>
      <c r="O11" s="4" t="s">
        <v>54</v>
      </c>
      <c r="P11" s="4" t="s">
        <v>32</v>
      </c>
      <c r="Q11" s="4">
        <v>0</v>
      </c>
      <c r="R11" s="6">
        <v>44512</v>
      </c>
      <c r="S11" s="5">
        <v>44536</v>
      </c>
      <c r="T11" s="4" t="s">
        <v>33</v>
      </c>
      <c r="U11" s="4">
        <v>570</v>
      </c>
      <c r="V11" s="4">
        <v>0</v>
      </c>
      <c r="W11" s="4">
        <v>0</v>
      </c>
      <c r="X11" s="4">
        <v>2297719</v>
      </c>
      <c r="Y11" s="4" t="s">
        <v>57</v>
      </c>
    </row>
    <row r="12" s="4" customFormat="1" spans="1:25">
      <c r="A12" s="4">
        <v>16777613838</v>
      </c>
      <c r="B12" s="4" t="s">
        <v>25</v>
      </c>
      <c r="C12" s="4" t="s">
        <v>35</v>
      </c>
      <c r="D12" s="4" t="s">
        <v>27</v>
      </c>
      <c r="E12" s="4" t="s">
        <v>28</v>
      </c>
      <c r="F12" s="5">
        <v>44520</v>
      </c>
      <c r="G12" s="5">
        <v>44521</v>
      </c>
      <c r="H12" s="4">
        <v>1</v>
      </c>
      <c r="I12" s="4">
        <v>1</v>
      </c>
      <c r="J12" s="4">
        <v>1</v>
      </c>
      <c r="K12" s="4" t="s">
        <v>29</v>
      </c>
      <c r="L12" s="4">
        <v>-570</v>
      </c>
      <c r="M12" s="4">
        <v>-570</v>
      </c>
      <c r="N12" s="4" t="s">
        <v>56</v>
      </c>
      <c r="O12" s="4" t="s">
        <v>54</v>
      </c>
      <c r="P12" s="4" t="s">
        <v>32</v>
      </c>
      <c r="Q12" s="4">
        <v>0</v>
      </c>
      <c r="R12" s="6">
        <v>44512</v>
      </c>
      <c r="S12" s="5">
        <v>44536</v>
      </c>
      <c r="T12" s="4" t="s">
        <v>33</v>
      </c>
      <c r="U12" s="4">
        <v>-570</v>
      </c>
      <c r="V12" s="4">
        <v>0</v>
      </c>
      <c r="W12" s="4">
        <v>0</v>
      </c>
      <c r="X12" s="4">
        <v>2297719</v>
      </c>
      <c r="Y12" s="4" t="s">
        <v>57</v>
      </c>
    </row>
    <row r="13" s="4" customFormat="1" spans="1:25">
      <c r="A13" s="4">
        <v>16811033768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44520</v>
      </c>
      <c r="G13" s="5">
        <v>44521</v>
      </c>
      <c r="H13" s="4">
        <v>2</v>
      </c>
      <c r="I13" s="4">
        <v>1</v>
      </c>
      <c r="J13" s="4">
        <v>2</v>
      </c>
      <c r="K13" s="4" t="s">
        <v>29</v>
      </c>
      <c r="L13" s="4">
        <v>1097.52</v>
      </c>
      <c r="M13" s="4">
        <v>1097.52</v>
      </c>
      <c r="N13" s="4" t="s">
        <v>60</v>
      </c>
      <c r="O13" s="4" t="s">
        <v>54</v>
      </c>
      <c r="P13" s="4" t="s">
        <v>32</v>
      </c>
      <c r="Q13" s="4">
        <v>0</v>
      </c>
      <c r="R13" s="6">
        <v>44517</v>
      </c>
      <c r="S13" s="5">
        <v>44536</v>
      </c>
      <c r="T13" s="4" t="s">
        <v>33</v>
      </c>
      <c r="U13" s="4">
        <v>1097.52</v>
      </c>
      <c r="V13" s="4">
        <v>0</v>
      </c>
      <c r="W13" s="4">
        <v>0</v>
      </c>
      <c r="X13" s="4">
        <v>2301740</v>
      </c>
      <c r="Y13" s="4" t="s">
        <v>55</v>
      </c>
    </row>
    <row r="14" s="4" customFormat="1" spans="1:25">
      <c r="A14" s="4">
        <v>16811754039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44520</v>
      </c>
      <c r="G14" s="5">
        <v>44521</v>
      </c>
      <c r="H14" s="4">
        <v>1</v>
      </c>
      <c r="I14" s="4">
        <v>1</v>
      </c>
      <c r="J14" s="4">
        <v>1</v>
      </c>
      <c r="K14" s="4" t="s">
        <v>29</v>
      </c>
      <c r="L14" s="4">
        <v>707</v>
      </c>
      <c r="M14" s="4">
        <v>707</v>
      </c>
      <c r="N14" s="4" t="s">
        <v>63</v>
      </c>
      <c r="O14" s="4" t="s">
        <v>54</v>
      </c>
      <c r="P14" s="4" t="s">
        <v>32</v>
      </c>
      <c r="Q14" s="4">
        <v>0</v>
      </c>
      <c r="R14" s="6">
        <v>44517</v>
      </c>
      <c r="S14" s="5">
        <v>44536</v>
      </c>
      <c r="T14" s="4" t="s">
        <v>33</v>
      </c>
      <c r="U14" s="4">
        <v>707</v>
      </c>
      <c r="V14" s="4">
        <v>0</v>
      </c>
      <c r="W14" s="4">
        <v>0</v>
      </c>
      <c r="X14" s="4">
        <v>2302036</v>
      </c>
      <c r="Y14" s="4">
        <v>1295581</v>
      </c>
    </row>
    <row r="15" s="4" customFormat="1" spans="1:24">
      <c r="A15" s="4">
        <v>16815882791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44520</v>
      </c>
      <c r="G15" s="5">
        <v>44521</v>
      </c>
      <c r="H15" s="4">
        <v>2</v>
      </c>
      <c r="I15" s="4">
        <v>1</v>
      </c>
      <c r="J15" s="4">
        <v>2</v>
      </c>
      <c r="K15" s="4" t="s">
        <v>29</v>
      </c>
      <c r="L15" s="4">
        <v>832</v>
      </c>
      <c r="M15" s="4">
        <v>832</v>
      </c>
      <c r="N15" s="4" t="s">
        <v>66</v>
      </c>
      <c r="O15" s="4" t="s">
        <v>54</v>
      </c>
      <c r="P15" s="4" t="s">
        <v>32</v>
      </c>
      <c r="Q15" s="4">
        <v>0</v>
      </c>
      <c r="R15" s="6">
        <v>44518</v>
      </c>
      <c r="S15" s="5">
        <v>44536</v>
      </c>
      <c r="T15" s="4" t="s">
        <v>33</v>
      </c>
      <c r="U15" s="4">
        <v>832</v>
      </c>
      <c r="V15" s="4">
        <v>0</v>
      </c>
      <c r="W15" s="4">
        <v>0</v>
      </c>
      <c r="X15" s="4">
        <v>2302503</v>
      </c>
    </row>
    <row r="16" s="4" customFormat="1" spans="1:24">
      <c r="A16" s="4">
        <v>16818637160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44520</v>
      </c>
      <c r="G16" s="5">
        <v>44521</v>
      </c>
      <c r="H16" s="4">
        <v>1</v>
      </c>
      <c r="I16" s="4">
        <v>1</v>
      </c>
      <c r="J16" s="4">
        <v>1</v>
      </c>
      <c r="K16" s="4" t="s">
        <v>29</v>
      </c>
      <c r="L16" s="4">
        <v>382</v>
      </c>
      <c r="M16" s="4">
        <v>382</v>
      </c>
      <c r="N16" s="4" t="s">
        <v>69</v>
      </c>
      <c r="O16" s="4" t="s">
        <v>54</v>
      </c>
      <c r="P16" s="4" t="s">
        <v>32</v>
      </c>
      <c r="Q16" s="4">
        <v>0</v>
      </c>
      <c r="R16" s="6">
        <v>44518</v>
      </c>
      <c r="S16" s="5">
        <v>44536</v>
      </c>
      <c r="T16" s="4" t="s">
        <v>33</v>
      </c>
      <c r="U16" s="4">
        <v>382</v>
      </c>
      <c r="V16" s="4">
        <v>0</v>
      </c>
      <c r="W16" s="4">
        <v>0</v>
      </c>
      <c r="X16" s="4">
        <v>2303367</v>
      </c>
    </row>
    <row r="17" s="4" customFormat="1" spans="1:25">
      <c r="A17" s="4">
        <v>16826357558</v>
      </c>
      <c r="B17" s="4" t="s">
        <v>25</v>
      </c>
      <c r="C17" s="4" t="s">
        <v>26</v>
      </c>
      <c r="D17" s="4" t="s">
        <v>51</v>
      </c>
      <c r="E17" s="4" t="s">
        <v>70</v>
      </c>
      <c r="F17" s="5">
        <v>44520</v>
      </c>
      <c r="G17" s="5">
        <v>44521</v>
      </c>
      <c r="H17" s="4">
        <v>1</v>
      </c>
      <c r="I17" s="4">
        <v>1</v>
      </c>
      <c r="J17" s="4">
        <v>1</v>
      </c>
      <c r="K17" s="4" t="s">
        <v>29</v>
      </c>
      <c r="L17" s="4">
        <v>860</v>
      </c>
      <c r="M17" s="4">
        <v>860</v>
      </c>
      <c r="N17" s="4" t="s">
        <v>71</v>
      </c>
      <c r="O17" s="4" t="s">
        <v>54</v>
      </c>
      <c r="P17" s="4" t="s">
        <v>32</v>
      </c>
      <c r="Q17" s="4">
        <v>0</v>
      </c>
      <c r="R17" s="6">
        <v>44520</v>
      </c>
      <c r="S17" s="5">
        <v>44536</v>
      </c>
      <c r="T17" s="4" t="s">
        <v>33</v>
      </c>
      <c r="U17" s="4">
        <v>860</v>
      </c>
      <c r="V17" s="4">
        <v>0</v>
      </c>
      <c r="W17" s="4">
        <v>0</v>
      </c>
      <c r="X17" s="4">
        <v>2304794</v>
      </c>
      <c r="Y17" s="4" t="s">
        <v>55</v>
      </c>
    </row>
    <row r="18" s="4" customFormat="1" spans="1:25">
      <c r="A18" s="4">
        <v>16826668583</v>
      </c>
      <c r="B18" s="4" t="s">
        <v>25</v>
      </c>
      <c r="C18" s="4" t="s">
        <v>26</v>
      </c>
      <c r="D18" s="4" t="s">
        <v>42</v>
      </c>
      <c r="E18" s="4" t="s">
        <v>72</v>
      </c>
      <c r="F18" s="5">
        <v>44520</v>
      </c>
      <c r="G18" s="5">
        <v>44521</v>
      </c>
      <c r="H18" s="4">
        <v>1</v>
      </c>
      <c r="I18" s="4">
        <v>1</v>
      </c>
      <c r="J18" s="4">
        <v>1</v>
      </c>
      <c r="K18" s="4" t="s">
        <v>29</v>
      </c>
      <c r="L18" s="4">
        <v>476</v>
      </c>
      <c r="M18" s="4">
        <v>476</v>
      </c>
      <c r="N18" s="4" t="s">
        <v>73</v>
      </c>
      <c r="O18" s="4" t="s">
        <v>54</v>
      </c>
      <c r="P18" s="4" t="s">
        <v>32</v>
      </c>
      <c r="Q18" s="4">
        <v>0</v>
      </c>
      <c r="R18" s="6">
        <v>44520</v>
      </c>
      <c r="S18" s="5">
        <v>44536</v>
      </c>
      <c r="T18" s="4" t="s">
        <v>33</v>
      </c>
      <c r="U18" s="4">
        <v>476</v>
      </c>
      <c r="V18" s="4">
        <v>0</v>
      </c>
      <c r="W18" s="4">
        <v>0</v>
      </c>
      <c r="X18" s="4">
        <v>2304934</v>
      </c>
      <c r="Y18" s="4">
        <v>2111200007</v>
      </c>
    </row>
    <row r="19" s="4" customFormat="1" spans="1:25">
      <c r="A19" s="4">
        <v>16830506242</v>
      </c>
      <c r="B19" s="4" t="s">
        <v>25</v>
      </c>
      <c r="C19" s="4" t="s">
        <v>26</v>
      </c>
      <c r="D19" s="4" t="s">
        <v>42</v>
      </c>
      <c r="E19" s="4" t="s">
        <v>72</v>
      </c>
      <c r="F19" s="5">
        <v>44520</v>
      </c>
      <c r="G19" s="5">
        <v>44521</v>
      </c>
      <c r="H19" s="4">
        <v>1</v>
      </c>
      <c r="I19" s="4">
        <v>1</v>
      </c>
      <c r="J19" s="4">
        <v>1</v>
      </c>
      <c r="K19" s="4" t="s">
        <v>29</v>
      </c>
      <c r="L19" s="4">
        <v>476</v>
      </c>
      <c r="M19" s="4">
        <v>476</v>
      </c>
      <c r="N19" s="4" t="s">
        <v>74</v>
      </c>
      <c r="O19" s="4" t="s">
        <v>54</v>
      </c>
      <c r="P19" s="4" t="s">
        <v>32</v>
      </c>
      <c r="Q19" s="4">
        <v>0</v>
      </c>
      <c r="R19" s="6">
        <v>44520</v>
      </c>
      <c r="S19" s="5">
        <v>44536</v>
      </c>
      <c r="T19" s="4" t="s">
        <v>33</v>
      </c>
      <c r="U19" s="4">
        <v>476</v>
      </c>
      <c r="V19" s="4">
        <v>0</v>
      </c>
      <c r="W19" s="4">
        <v>0</v>
      </c>
      <c r="X19" s="4">
        <v>2305078</v>
      </c>
      <c r="Y19" s="4">
        <v>2111200011</v>
      </c>
    </row>
    <row r="20" s="4" customFormat="1" spans="1:25">
      <c r="A20" s="4">
        <v>16830620042</v>
      </c>
      <c r="B20" s="4" t="s">
        <v>25</v>
      </c>
      <c r="C20" s="4" t="s">
        <v>26</v>
      </c>
      <c r="D20" s="4" t="s">
        <v>51</v>
      </c>
      <c r="E20" s="4" t="s">
        <v>75</v>
      </c>
      <c r="F20" s="5">
        <v>44520</v>
      </c>
      <c r="G20" s="5">
        <v>44521</v>
      </c>
      <c r="H20" s="4">
        <v>1</v>
      </c>
      <c r="I20" s="4">
        <v>1</v>
      </c>
      <c r="J20" s="4">
        <v>1</v>
      </c>
      <c r="K20" s="4" t="s">
        <v>29</v>
      </c>
      <c r="L20" s="4">
        <v>560</v>
      </c>
      <c r="M20" s="4">
        <v>560</v>
      </c>
      <c r="N20" s="4" t="s">
        <v>76</v>
      </c>
      <c r="O20" s="4" t="s">
        <v>54</v>
      </c>
      <c r="P20" s="4" t="s">
        <v>32</v>
      </c>
      <c r="Q20" s="4">
        <v>0</v>
      </c>
      <c r="R20" s="6">
        <v>44520</v>
      </c>
      <c r="S20" s="5">
        <v>44536</v>
      </c>
      <c r="T20" s="4" t="s">
        <v>33</v>
      </c>
      <c r="U20" s="4">
        <v>560</v>
      </c>
      <c r="V20" s="4">
        <v>0</v>
      </c>
      <c r="W20" s="4">
        <v>0</v>
      </c>
      <c r="X20" s="4">
        <v>2305103</v>
      </c>
      <c r="Y20" s="4" t="s">
        <v>55</v>
      </c>
    </row>
    <row r="21" s="4" customFormat="1" spans="1:24">
      <c r="A21" s="4">
        <v>16831964013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44520</v>
      </c>
      <c r="G21" s="5">
        <v>44521</v>
      </c>
      <c r="H21" s="4">
        <v>1</v>
      </c>
      <c r="I21" s="4">
        <v>1</v>
      </c>
      <c r="J21" s="4">
        <v>1</v>
      </c>
      <c r="K21" s="4" t="s">
        <v>29</v>
      </c>
      <c r="L21" s="4">
        <v>125.23</v>
      </c>
      <c r="M21" s="4">
        <v>125.23</v>
      </c>
      <c r="N21" s="4" t="s">
        <v>79</v>
      </c>
      <c r="O21" s="4" t="s">
        <v>54</v>
      </c>
      <c r="P21" s="4" t="s">
        <v>32</v>
      </c>
      <c r="Q21" s="4">
        <v>0</v>
      </c>
      <c r="R21" s="6">
        <v>44520</v>
      </c>
      <c r="S21" s="5">
        <v>44536</v>
      </c>
      <c r="T21" s="4" t="s">
        <v>33</v>
      </c>
      <c r="U21" s="4">
        <v>125.23</v>
      </c>
      <c r="V21" s="4">
        <v>0</v>
      </c>
      <c r="W21" s="4">
        <v>0</v>
      </c>
      <c r="X21" s="4">
        <v>2305503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6" sqref="A26:F29"/>
    </sheetView>
  </sheetViews>
  <sheetFormatPr defaultColWidth="9" defaultRowHeight="13.5"/>
  <cols>
    <col min="1" max="1" width="11.8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hidden="1" spans="1:9">
      <c r="A2" s="4">
        <v>16808856343</v>
      </c>
      <c r="B2" s="5">
        <v>44517</v>
      </c>
      <c r="C2" s="5">
        <v>44520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16815488422</v>
      </c>
      <c r="B3" s="5">
        <v>44519</v>
      </c>
      <c r="C3" s="5">
        <v>44520</v>
      </c>
      <c r="D3" s="4">
        <v>399.87</v>
      </c>
      <c r="E3" s="4" t="str">
        <f>VLOOKUP(A3,HOP!A:L,12,0)</f>
        <v>399.87</v>
      </c>
      <c r="F3" s="4" t="str">
        <f>VLOOKUP(A3,HOP!A:C,3,0)</f>
        <v>2302407</v>
      </c>
      <c r="G3" s="4">
        <f t="shared" ref="G3:G18" si="0">D3-E3</f>
        <v>0</v>
      </c>
      <c r="H3" s="4" t="str">
        <f t="shared" ref="H3:H18" si="1">$H$1&amp;F3</f>
        <v>，2302407</v>
      </c>
      <c r="I3" s="4" t="str">
        <f>VLOOKUP(A3,HOP!A:T,20,0)</f>
        <v>直连</v>
      </c>
    </row>
    <row r="4" s="4" customFormat="1" spans="1:9">
      <c r="A4" s="4">
        <v>16817048421</v>
      </c>
      <c r="B4" s="5">
        <v>44518</v>
      </c>
      <c r="C4" s="5">
        <v>44520</v>
      </c>
      <c r="D4" s="4">
        <v>250.24</v>
      </c>
      <c r="E4" s="4" t="str">
        <f>VLOOKUP(A4,HOP!A:L,12,0)</f>
        <v>250.24</v>
      </c>
      <c r="F4" s="4" t="str">
        <f>VLOOKUP(A4,HOP!A:C,3,0)</f>
        <v>2302805</v>
      </c>
      <c r="G4" s="4">
        <f t="shared" si="0"/>
        <v>0</v>
      </c>
      <c r="H4" s="4" t="str">
        <f t="shared" si="1"/>
        <v>，2302805</v>
      </c>
      <c r="I4" s="4" t="str">
        <f>VLOOKUP(A4,HOP!A:T,20,0)</f>
        <v>直连</v>
      </c>
    </row>
    <row r="5" s="4" customFormat="1" spans="1:9">
      <c r="A5" s="4">
        <v>16823479459</v>
      </c>
      <c r="B5" s="5">
        <v>44519</v>
      </c>
      <c r="C5" s="5">
        <v>44520</v>
      </c>
      <c r="D5" s="4">
        <v>481</v>
      </c>
      <c r="E5" s="4" t="str">
        <f>VLOOKUP(A5,HOP!A:L,12,0)</f>
        <v>481.00</v>
      </c>
      <c r="F5" s="4" t="str">
        <f>VLOOKUP(A5,HOP!A:C,3,0)</f>
        <v>2303905</v>
      </c>
      <c r="G5" s="4">
        <f t="shared" si="0"/>
        <v>0</v>
      </c>
      <c r="H5" s="4" t="str">
        <f t="shared" si="1"/>
        <v>，2303905</v>
      </c>
      <c r="I5" s="4" t="str">
        <f>VLOOKUP(A5,HOP!A:T,20,0)</f>
        <v>直采</v>
      </c>
    </row>
    <row r="6" s="4" customFormat="1" hidden="1" spans="1:9">
      <c r="A6" s="4">
        <v>16823732028</v>
      </c>
      <c r="B6" s="5">
        <v>44519</v>
      </c>
      <c r="C6" s="5">
        <v>44520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16824061048</v>
      </c>
      <c r="B7" s="5">
        <v>44519</v>
      </c>
      <c r="C7" s="5">
        <v>44520</v>
      </c>
      <c r="D7" s="4">
        <v>239.7</v>
      </c>
      <c r="E7" s="4" t="str">
        <f>VLOOKUP(A7,HOP!A:L,12,0)</f>
        <v>239.70</v>
      </c>
      <c r="F7" s="4" t="str">
        <f>VLOOKUP(A7,HOP!A:C,3,0)</f>
        <v>2304061</v>
      </c>
      <c r="G7" s="4">
        <f t="shared" si="0"/>
        <v>0</v>
      </c>
      <c r="H7" s="4" t="str">
        <f t="shared" si="1"/>
        <v>，2304061</v>
      </c>
      <c r="I7" s="4" t="str">
        <f>VLOOKUP(A7,HOP!A:T,20,0)</f>
        <v>直连</v>
      </c>
    </row>
    <row r="8" s="4" customFormat="1" spans="1:9">
      <c r="A8" s="4">
        <v>16633562970</v>
      </c>
      <c r="B8" s="5">
        <v>44520</v>
      </c>
      <c r="C8" s="5">
        <v>44521</v>
      </c>
      <c r="D8" s="4">
        <v>460</v>
      </c>
      <c r="E8" s="4" t="str">
        <f>VLOOKUP(A8,HOP!A:L,12,0)</f>
        <v>460.00</v>
      </c>
      <c r="F8" s="4" t="str">
        <f>VLOOKUP(A8,HOP!A:C,3,0)</f>
        <v>2281654</v>
      </c>
      <c r="G8" s="4">
        <f t="shared" si="0"/>
        <v>0</v>
      </c>
      <c r="H8" s="4" t="str">
        <f t="shared" si="1"/>
        <v>，2281654</v>
      </c>
      <c r="I8" s="4" t="str">
        <f>VLOOKUP(A8,HOP!A:T,20,0)</f>
        <v>直采</v>
      </c>
    </row>
    <row r="9" s="4" customFormat="1" hidden="1" spans="1:9">
      <c r="A9" s="4">
        <v>16777613838</v>
      </c>
      <c r="B9" s="5">
        <v>44520</v>
      </c>
      <c r="C9" s="5">
        <v>44521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16811033768</v>
      </c>
      <c r="B10" s="5">
        <v>44520</v>
      </c>
      <c r="C10" s="5">
        <v>44521</v>
      </c>
      <c r="D10" s="4">
        <v>1097.52</v>
      </c>
      <c r="E10" s="4" t="str">
        <f>VLOOKUP(A10,HOP!A:L,12,0)</f>
        <v>1097.52</v>
      </c>
      <c r="F10" s="4" t="str">
        <f>VLOOKUP(A10,HOP!A:C,3,0)</f>
        <v>2301740</v>
      </c>
      <c r="G10" s="4">
        <f t="shared" si="0"/>
        <v>0</v>
      </c>
      <c r="H10" s="4" t="str">
        <f t="shared" si="1"/>
        <v>，2301740</v>
      </c>
      <c r="I10" s="4" t="str">
        <f>VLOOKUP(A10,HOP!A:T,20,0)</f>
        <v>直采</v>
      </c>
    </row>
    <row r="11" s="4" customFormat="1" spans="1:9">
      <c r="A11" s="4">
        <v>16811754039</v>
      </c>
      <c r="B11" s="5">
        <v>44520</v>
      </c>
      <c r="C11" s="5">
        <v>44521</v>
      </c>
      <c r="D11" s="4">
        <v>707</v>
      </c>
      <c r="E11" s="4" t="str">
        <f>VLOOKUP(A11,HOP!A:L,12,0)</f>
        <v>707.00</v>
      </c>
      <c r="F11" s="4" t="str">
        <f>VLOOKUP(A11,HOP!A:C,3,0)</f>
        <v>2302036</v>
      </c>
      <c r="G11" s="4">
        <f t="shared" si="0"/>
        <v>0</v>
      </c>
      <c r="H11" s="4" t="str">
        <f t="shared" si="1"/>
        <v>，2302036</v>
      </c>
      <c r="I11" s="4" t="str">
        <f>VLOOKUP(A11,HOP!A:T,20,0)</f>
        <v>直采</v>
      </c>
    </row>
    <row r="12" s="4" customFormat="1" spans="1:9">
      <c r="A12" s="4">
        <v>16815882791</v>
      </c>
      <c r="B12" s="5">
        <v>44520</v>
      </c>
      <c r="C12" s="5">
        <v>44521</v>
      </c>
      <c r="D12" s="4">
        <v>832</v>
      </c>
      <c r="E12" s="4" t="str">
        <f>VLOOKUP(A12,HOP!A:L,12,0)</f>
        <v>832.00</v>
      </c>
      <c r="F12" s="4" t="str">
        <f>VLOOKUP(A12,HOP!A:C,3,0)</f>
        <v>2302503</v>
      </c>
      <c r="G12" s="4">
        <f t="shared" si="0"/>
        <v>0</v>
      </c>
      <c r="H12" s="4" t="str">
        <f t="shared" si="1"/>
        <v>，2302503</v>
      </c>
      <c r="I12" s="4" t="str">
        <f>VLOOKUP(A12,HOP!A:T,20,0)</f>
        <v>直采</v>
      </c>
    </row>
    <row r="13" s="4" customFormat="1" spans="1:9">
      <c r="A13" s="4">
        <v>16818637160</v>
      </c>
      <c r="B13" s="5">
        <v>44520</v>
      </c>
      <c r="C13" s="5">
        <v>44521</v>
      </c>
      <c r="D13" s="4">
        <v>382</v>
      </c>
      <c r="E13" s="4" t="str">
        <f>VLOOKUP(A13,HOP!A:L,12,0)</f>
        <v>382.00</v>
      </c>
      <c r="F13" s="4" t="str">
        <f>VLOOKUP(A13,HOP!A:C,3,0)</f>
        <v>2303367</v>
      </c>
      <c r="G13" s="4">
        <f t="shared" si="0"/>
        <v>0</v>
      </c>
      <c r="H13" s="4" t="str">
        <f t="shared" si="1"/>
        <v>，2303367</v>
      </c>
      <c r="I13" s="4" t="str">
        <f>VLOOKUP(A13,HOP!A:T,20,0)</f>
        <v>直采</v>
      </c>
    </row>
    <row r="14" s="4" customFormat="1" spans="1:9">
      <c r="A14" s="4">
        <v>16826357558</v>
      </c>
      <c r="B14" s="5">
        <v>44520</v>
      </c>
      <c r="C14" s="5">
        <v>44521</v>
      </c>
      <c r="D14" s="4">
        <v>860</v>
      </c>
      <c r="E14" s="4" t="str">
        <f>VLOOKUP(A14,HOP!A:L,12,0)</f>
        <v>860.00</v>
      </c>
      <c r="F14" s="4" t="str">
        <f>VLOOKUP(A14,HOP!A:C,3,0)</f>
        <v>2304794</v>
      </c>
      <c r="G14" s="4">
        <f t="shared" si="0"/>
        <v>0</v>
      </c>
      <c r="H14" s="4" t="str">
        <f t="shared" si="1"/>
        <v>，2304794</v>
      </c>
      <c r="I14" s="4" t="str">
        <f>VLOOKUP(A14,HOP!A:T,20,0)</f>
        <v>直采</v>
      </c>
    </row>
    <row r="15" s="4" customFormat="1" spans="1:9">
      <c r="A15" s="4">
        <v>16826668583</v>
      </c>
      <c r="B15" s="5">
        <v>44520</v>
      </c>
      <c r="C15" s="5">
        <v>44521</v>
      </c>
      <c r="D15" s="4">
        <v>476</v>
      </c>
      <c r="E15" s="4" t="str">
        <f>VLOOKUP(A15,HOP!A:L,12,0)</f>
        <v>476.00</v>
      </c>
      <c r="F15" s="4" t="str">
        <f>VLOOKUP(A15,HOP!A:C,3,0)</f>
        <v>2304934</v>
      </c>
      <c r="G15" s="4">
        <f t="shared" si="0"/>
        <v>0</v>
      </c>
      <c r="H15" s="4" t="str">
        <f t="shared" si="1"/>
        <v>，2304934</v>
      </c>
      <c r="I15" s="4" t="str">
        <f>VLOOKUP(A15,HOP!A:T,20,0)</f>
        <v>直采</v>
      </c>
    </row>
    <row r="16" s="4" customFormat="1" spans="1:9">
      <c r="A16" s="4">
        <v>16830506242</v>
      </c>
      <c r="B16" s="5">
        <v>44520</v>
      </c>
      <c r="C16" s="5">
        <v>44521</v>
      </c>
      <c r="D16" s="4">
        <v>476</v>
      </c>
      <c r="E16" s="4" t="str">
        <f>VLOOKUP(A16,HOP!A:L,12,0)</f>
        <v>476.00</v>
      </c>
      <c r="F16" s="4" t="str">
        <f>VLOOKUP(A16,HOP!A:C,3,0)</f>
        <v>2305078</v>
      </c>
      <c r="G16" s="4">
        <f t="shared" si="0"/>
        <v>0</v>
      </c>
      <c r="H16" s="4" t="str">
        <f t="shared" si="1"/>
        <v>，2305078</v>
      </c>
      <c r="I16" s="4" t="str">
        <f>VLOOKUP(A16,HOP!A:T,20,0)</f>
        <v>直采</v>
      </c>
    </row>
    <row r="17" s="4" customFormat="1" spans="1:9">
      <c r="A17" s="4">
        <v>16830620042</v>
      </c>
      <c r="B17" s="5">
        <v>44520</v>
      </c>
      <c r="C17" s="5">
        <v>44521</v>
      </c>
      <c r="D17" s="4">
        <v>560</v>
      </c>
      <c r="E17" s="4" t="str">
        <f>VLOOKUP(A17,HOP!A:L,12,0)</f>
        <v>560.00</v>
      </c>
      <c r="F17" s="4" t="str">
        <f>VLOOKUP(A17,HOP!A:C,3,0)</f>
        <v>2305103</v>
      </c>
      <c r="G17" s="4">
        <f t="shared" si="0"/>
        <v>0</v>
      </c>
      <c r="H17" s="4" t="str">
        <f t="shared" si="1"/>
        <v>，2305103</v>
      </c>
      <c r="I17" s="4" t="str">
        <f>VLOOKUP(A17,HOP!A:T,20,0)</f>
        <v>直采</v>
      </c>
    </row>
    <row r="18" s="4" customFormat="1" spans="1:9">
      <c r="A18" s="4">
        <v>16831964013</v>
      </c>
      <c r="B18" s="5">
        <v>44520</v>
      </c>
      <c r="C18" s="5">
        <v>44521</v>
      </c>
      <c r="D18" s="4">
        <v>125.23</v>
      </c>
      <c r="E18" s="4" t="str">
        <f>VLOOKUP(A18,HOP!A:L,12,0)</f>
        <v>125.23</v>
      </c>
      <c r="F18" s="4" t="str">
        <f>VLOOKUP(A18,HOP!A:C,3,0)</f>
        <v>2305503</v>
      </c>
      <c r="G18" s="4">
        <f t="shared" si="0"/>
        <v>0</v>
      </c>
      <c r="H18" s="4" t="str">
        <f t="shared" si="1"/>
        <v>，2305503</v>
      </c>
      <c r="I18" s="4" t="str">
        <f>VLOOKUP(A18,HOP!A:T,20,0)</f>
        <v>直连</v>
      </c>
    </row>
    <row r="20" spans="4:4">
      <c r="D20" s="4">
        <f>SUM(D2:D19)</f>
        <v>7346.56</v>
      </c>
    </row>
    <row r="26" spans="1:5">
      <c r="A26" s="4" t="s">
        <v>81</v>
      </c>
      <c r="D26" s="4">
        <v>6331.52</v>
      </c>
      <c r="E26" s="4">
        <v>7744.6</v>
      </c>
    </row>
    <row r="27" spans="1:5">
      <c r="A27" s="4" t="s">
        <v>82</v>
      </c>
      <c r="D27" s="4">
        <v>1015.04</v>
      </c>
      <c r="E27" s="4">
        <v>1241.58</v>
      </c>
    </row>
    <row r="28" spans="1:5">
      <c r="A28" s="4" t="s">
        <v>83</v>
      </c>
      <c r="D28" s="4">
        <f>SUBTOTAL(9,D26:D27)</f>
        <v>7346.56</v>
      </c>
      <c r="E28" s="4">
        <f>SUBTOTAL(9,E26:E27)</f>
        <v>8986.18</v>
      </c>
    </row>
    <row r="29" spans="1:1">
      <c r="A29" s="4" t="s">
        <v>84</v>
      </c>
    </row>
  </sheetData>
  <autoFilter ref="A1:XFD20">
    <filterColumn colId="3">
      <filters blank="1">
        <filter val="460"/>
        <filter val="560"/>
        <filter val="860"/>
        <filter val="481"/>
        <filter val="382"/>
        <filter val="832"/>
        <filter val="1097.52"/>
        <filter val="125.23"/>
        <filter val="250.24"/>
        <filter val="476"/>
        <filter val="7346.56"/>
        <filter val="707"/>
        <filter val="239.7"/>
        <filter val="399.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16830620042</v>
      </c>
      <c r="B2" s="1" t="s">
        <v>102</v>
      </c>
      <c r="C2" s="1" t="s">
        <v>103</v>
      </c>
      <c r="D2" s="1" t="s">
        <v>104</v>
      </c>
      <c r="E2" s="1" t="s">
        <v>76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</row>
    <row r="3" s="1" customFormat="1" spans="1:20">
      <c r="A3" s="3">
        <v>16826357558</v>
      </c>
      <c r="B3" s="1" t="s">
        <v>102</v>
      </c>
      <c r="C3" s="1" t="s">
        <v>116</v>
      </c>
      <c r="D3" s="1" t="s">
        <v>104</v>
      </c>
      <c r="E3" s="1" t="s">
        <v>71</v>
      </c>
      <c r="F3" s="1" t="s">
        <v>102</v>
      </c>
      <c r="G3" s="1" t="s">
        <v>105</v>
      </c>
      <c r="H3" s="1" t="s">
        <v>106</v>
      </c>
      <c r="I3" s="1" t="s">
        <v>117</v>
      </c>
      <c r="J3" s="1" t="s">
        <v>108</v>
      </c>
      <c r="K3" s="1" t="s">
        <v>117</v>
      </c>
      <c r="L3" s="1" t="s">
        <v>117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118</v>
      </c>
      <c r="R3" s="1" t="s">
        <v>113</v>
      </c>
      <c r="S3" s="1" t="s">
        <v>114</v>
      </c>
      <c r="T3" s="1" t="s">
        <v>115</v>
      </c>
    </row>
    <row r="4" s="1" customFormat="1" spans="1:20">
      <c r="A4" s="3">
        <v>16633562970</v>
      </c>
      <c r="B4" s="1" t="s">
        <v>119</v>
      </c>
      <c r="C4" s="1" t="s">
        <v>120</v>
      </c>
      <c r="D4" s="1" t="s">
        <v>104</v>
      </c>
      <c r="E4" s="1" t="s">
        <v>53</v>
      </c>
      <c r="F4" s="1" t="s">
        <v>102</v>
      </c>
      <c r="G4" s="1" t="s">
        <v>105</v>
      </c>
      <c r="H4" s="1" t="s">
        <v>106</v>
      </c>
      <c r="I4" s="1" t="s">
        <v>121</v>
      </c>
      <c r="J4" s="1" t="s">
        <v>108</v>
      </c>
      <c r="K4" s="1" t="s">
        <v>121</v>
      </c>
      <c r="L4" s="1" t="s">
        <v>121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122</v>
      </c>
      <c r="R4" s="1" t="s">
        <v>113</v>
      </c>
      <c r="S4" s="1" t="s">
        <v>114</v>
      </c>
      <c r="T4" s="1" t="s">
        <v>115</v>
      </c>
    </row>
    <row r="5" s="1" customFormat="1" spans="1:20">
      <c r="A5" s="3">
        <v>16811754039</v>
      </c>
      <c r="B5" s="1" t="s">
        <v>123</v>
      </c>
      <c r="C5" s="1" t="s">
        <v>124</v>
      </c>
      <c r="D5" s="1" t="s">
        <v>125</v>
      </c>
      <c r="E5" s="1" t="s">
        <v>63</v>
      </c>
      <c r="F5" s="1" t="s">
        <v>102</v>
      </c>
      <c r="G5" s="1" t="s">
        <v>105</v>
      </c>
      <c r="H5" s="1" t="s">
        <v>106</v>
      </c>
      <c r="I5" s="1" t="s">
        <v>126</v>
      </c>
      <c r="J5" s="1" t="s">
        <v>108</v>
      </c>
      <c r="K5" s="1" t="s">
        <v>126</v>
      </c>
      <c r="L5" s="1" t="s">
        <v>126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127</v>
      </c>
      <c r="R5" s="1" t="s">
        <v>113</v>
      </c>
      <c r="S5" s="1" t="s">
        <v>114</v>
      </c>
      <c r="T5" s="1" t="s">
        <v>115</v>
      </c>
    </row>
    <row r="6" s="1" customFormat="1" spans="1:20">
      <c r="A6" s="3">
        <v>16815882791</v>
      </c>
      <c r="B6" s="1" t="s">
        <v>128</v>
      </c>
      <c r="C6" s="1" t="s">
        <v>129</v>
      </c>
      <c r="D6" s="1" t="s">
        <v>130</v>
      </c>
      <c r="E6" s="1" t="s">
        <v>66</v>
      </c>
      <c r="F6" s="1" t="s">
        <v>102</v>
      </c>
      <c r="G6" s="1" t="s">
        <v>105</v>
      </c>
      <c r="H6" s="1" t="s">
        <v>106</v>
      </c>
      <c r="I6" s="1" t="s">
        <v>131</v>
      </c>
      <c r="J6" s="1" t="s">
        <v>108</v>
      </c>
      <c r="K6" s="1" t="s">
        <v>131</v>
      </c>
      <c r="L6" s="1" t="s">
        <v>131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132</v>
      </c>
      <c r="R6" s="1" t="s">
        <v>113</v>
      </c>
      <c r="S6" s="1" t="s">
        <v>114</v>
      </c>
      <c r="T6" s="1" t="s">
        <v>115</v>
      </c>
    </row>
    <row r="7" s="1" customFormat="1" spans="1:20">
      <c r="A7" s="3">
        <v>16815488422</v>
      </c>
      <c r="B7" s="1" t="s">
        <v>128</v>
      </c>
      <c r="C7" s="1" t="s">
        <v>133</v>
      </c>
      <c r="D7" s="1" t="s">
        <v>134</v>
      </c>
      <c r="E7" s="1" t="s">
        <v>135</v>
      </c>
      <c r="F7" s="1" t="s">
        <v>136</v>
      </c>
      <c r="G7" s="1" t="s">
        <v>102</v>
      </c>
      <c r="H7" s="1" t="s">
        <v>106</v>
      </c>
      <c r="I7" s="1" t="s">
        <v>137</v>
      </c>
      <c r="J7" s="1" t="s">
        <v>108</v>
      </c>
      <c r="K7" s="1" t="s">
        <v>137</v>
      </c>
      <c r="L7" s="1" t="s">
        <v>137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138</v>
      </c>
      <c r="R7" s="1" t="s">
        <v>113</v>
      </c>
      <c r="S7" s="1" t="s">
        <v>114</v>
      </c>
      <c r="T7" s="1" t="s">
        <v>139</v>
      </c>
    </row>
    <row r="8" s="1" customFormat="1" spans="1:20">
      <c r="A8" s="3">
        <v>16824061048</v>
      </c>
      <c r="B8" s="1" t="s">
        <v>136</v>
      </c>
      <c r="C8" s="1" t="s">
        <v>140</v>
      </c>
      <c r="D8" s="1" t="s">
        <v>141</v>
      </c>
      <c r="E8" s="1" t="s">
        <v>50</v>
      </c>
      <c r="F8" s="1" t="s">
        <v>136</v>
      </c>
      <c r="G8" s="1" t="s">
        <v>102</v>
      </c>
      <c r="H8" s="1" t="s">
        <v>106</v>
      </c>
      <c r="I8" s="1" t="s">
        <v>142</v>
      </c>
      <c r="J8" s="1" t="s">
        <v>108</v>
      </c>
      <c r="K8" s="1" t="s">
        <v>142</v>
      </c>
      <c r="L8" s="1" t="s">
        <v>142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143</v>
      </c>
      <c r="R8" s="1" t="s">
        <v>113</v>
      </c>
      <c r="S8" s="1" t="s">
        <v>114</v>
      </c>
      <c r="T8" s="1" t="s">
        <v>139</v>
      </c>
    </row>
    <row r="9" s="1" customFormat="1" spans="1:20">
      <c r="A9" s="3">
        <v>16811033768</v>
      </c>
      <c r="B9" s="1" t="s">
        <v>123</v>
      </c>
      <c r="C9" s="1" t="s">
        <v>144</v>
      </c>
      <c r="D9" s="1" t="s">
        <v>145</v>
      </c>
      <c r="E9" s="1" t="s">
        <v>60</v>
      </c>
      <c r="F9" s="1" t="s">
        <v>102</v>
      </c>
      <c r="G9" s="1" t="s">
        <v>105</v>
      </c>
      <c r="H9" s="1" t="s">
        <v>106</v>
      </c>
      <c r="I9" s="1" t="s">
        <v>146</v>
      </c>
      <c r="J9" s="1" t="s">
        <v>108</v>
      </c>
      <c r="K9" s="1" t="s">
        <v>146</v>
      </c>
      <c r="L9" s="1" t="s">
        <v>146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147</v>
      </c>
      <c r="R9" s="1" t="s">
        <v>113</v>
      </c>
      <c r="S9" s="1" t="s">
        <v>114</v>
      </c>
      <c r="T9" s="1" t="s">
        <v>115</v>
      </c>
    </row>
    <row r="10" s="1" customFormat="1" spans="1:20">
      <c r="A10" s="3">
        <v>16818637160</v>
      </c>
      <c r="B10" s="1" t="s">
        <v>128</v>
      </c>
      <c r="C10" s="1" t="s">
        <v>148</v>
      </c>
      <c r="D10" s="1" t="s">
        <v>149</v>
      </c>
      <c r="E10" s="1" t="s">
        <v>69</v>
      </c>
      <c r="F10" s="1" t="s">
        <v>102</v>
      </c>
      <c r="G10" s="1" t="s">
        <v>105</v>
      </c>
      <c r="H10" s="1" t="s">
        <v>106</v>
      </c>
      <c r="I10" s="1" t="s">
        <v>150</v>
      </c>
      <c r="J10" s="1" t="s">
        <v>108</v>
      </c>
      <c r="K10" s="1" t="s">
        <v>150</v>
      </c>
      <c r="L10" s="1" t="s">
        <v>150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151</v>
      </c>
      <c r="R10" s="1" t="s">
        <v>113</v>
      </c>
      <c r="S10" s="1" t="s">
        <v>114</v>
      </c>
      <c r="T10" s="1" t="s">
        <v>115</v>
      </c>
    </row>
    <row r="11" s="1" customFormat="1" spans="1:20">
      <c r="A11" s="3">
        <v>16831964013</v>
      </c>
      <c r="B11" s="1" t="s">
        <v>102</v>
      </c>
      <c r="C11" s="1" t="s">
        <v>152</v>
      </c>
      <c r="D11" s="1" t="s">
        <v>153</v>
      </c>
      <c r="E11" s="1" t="s">
        <v>79</v>
      </c>
      <c r="F11" s="1" t="s">
        <v>102</v>
      </c>
      <c r="G11" s="1" t="s">
        <v>105</v>
      </c>
      <c r="H11" s="1" t="s">
        <v>106</v>
      </c>
      <c r="I11" s="1" t="s">
        <v>154</v>
      </c>
      <c r="J11" s="1" t="s">
        <v>108</v>
      </c>
      <c r="K11" s="1" t="s">
        <v>154</v>
      </c>
      <c r="L11" s="1" t="s">
        <v>154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155</v>
      </c>
      <c r="R11" s="1" t="s">
        <v>113</v>
      </c>
      <c r="S11" s="1" t="s">
        <v>114</v>
      </c>
      <c r="T11" s="1" t="s">
        <v>139</v>
      </c>
    </row>
    <row r="12" s="1" customFormat="1" spans="1:20">
      <c r="A12" s="3">
        <v>16817048421</v>
      </c>
      <c r="B12" s="1" t="s">
        <v>128</v>
      </c>
      <c r="C12" s="1" t="s">
        <v>156</v>
      </c>
      <c r="D12" s="1" t="s">
        <v>157</v>
      </c>
      <c r="E12" s="1" t="s">
        <v>41</v>
      </c>
      <c r="F12" s="1" t="s">
        <v>128</v>
      </c>
      <c r="G12" s="1" t="s">
        <v>102</v>
      </c>
      <c r="H12" s="1" t="s">
        <v>106</v>
      </c>
      <c r="I12" s="1" t="s">
        <v>158</v>
      </c>
      <c r="J12" s="1" t="s">
        <v>108</v>
      </c>
      <c r="K12" s="1" t="s">
        <v>158</v>
      </c>
      <c r="L12" s="1" t="s">
        <v>158</v>
      </c>
      <c r="M12" s="1" t="s">
        <v>109</v>
      </c>
      <c r="N12" s="1" t="s">
        <v>109</v>
      </c>
      <c r="O12" s="1" t="s">
        <v>110</v>
      </c>
      <c r="P12" s="1" t="s">
        <v>111</v>
      </c>
      <c r="Q12" s="1" t="s">
        <v>159</v>
      </c>
      <c r="R12" s="1" t="s">
        <v>113</v>
      </c>
      <c r="S12" s="1" t="s">
        <v>114</v>
      </c>
      <c r="T12" s="1" t="s">
        <v>139</v>
      </c>
    </row>
    <row r="13" s="1" customFormat="1" spans="1:20">
      <c r="A13" s="3">
        <v>16830506242</v>
      </c>
      <c r="B13" s="1" t="s">
        <v>102</v>
      </c>
      <c r="C13" s="1" t="s">
        <v>160</v>
      </c>
      <c r="D13" s="1" t="s">
        <v>161</v>
      </c>
      <c r="E13" s="1" t="s">
        <v>74</v>
      </c>
      <c r="F13" s="1" t="s">
        <v>102</v>
      </c>
      <c r="G13" s="1" t="s">
        <v>105</v>
      </c>
      <c r="H13" s="1" t="s">
        <v>106</v>
      </c>
      <c r="I13" s="1" t="s">
        <v>162</v>
      </c>
      <c r="J13" s="1" t="s">
        <v>108</v>
      </c>
      <c r="K13" s="1" t="s">
        <v>162</v>
      </c>
      <c r="L13" s="1" t="s">
        <v>162</v>
      </c>
      <c r="M13" s="1" t="s">
        <v>109</v>
      </c>
      <c r="N13" s="1" t="s">
        <v>109</v>
      </c>
      <c r="O13" s="1" t="s">
        <v>110</v>
      </c>
      <c r="P13" s="1" t="s">
        <v>111</v>
      </c>
      <c r="Q13" s="1" t="s">
        <v>163</v>
      </c>
      <c r="R13" s="1" t="s">
        <v>113</v>
      </c>
      <c r="S13" s="1" t="s">
        <v>114</v>
      </c>
      <c r="T13" s="1" t="s">
        <v>115</v>
      </c>
    </row>
    <row r="14" s="1" customFormat="1" spans="1:20">
      <c r="A14" s="3">
        <v>16826668583</v>
      </c>
      <c r="B14" s="1" t="s">
        <v>102</v>
      </c>
      <c r="C14" s="1" t="s">
        <v>164</v>
      </c>
      <c r="D14" s="1" t="s">
        <v>161</v>
      </c>
      <c r="E14" s="1" t="s">
        <v>73</v>
      </c>
      <c r="F14" s="1" t="s">
        <v>102</v>
      </c>
      <c r="G14" s="1" t="s">
        <v>105</v>
      </c>
      <c r="H14" s="1" t="s">
        <v>106</v>
      </c>
      <c r="I14" s="1" t="s">
        <v>162</v>
      </c>
      <c r="J14" s="1" t="s">
        <v>108</v>
      </c>
      <c r="K14" s="1" t="s">
        <v>162</v>
      </c>
      <c r="L14" s="1" t="s">
        <v>162</v>
      </c>
      <c r="M14" s="1" t="s">
        <v>109</v>
      </c>
      <c r="N14" s="1" t="s">
        <v>109</v>
      </c>
      <c r="O14" s="1" t="s">
        <v>110</v>
      </c>
      <c r="P14" s="1" t="s">
        <v>111</v>
      </c>
      <c r="Q14" s="1" t="s">
        <v>165</v>
      </c>
      <c r="R14" s="1" t="s">
        <v>113</v>
      </c>
      <c r="S14" s="1" t="s">
        <v>114</v>
      </c>
      <c r="T14" s="1" t="s">
        <v>115</v>
      </c>
    </row>
    <row r="15" s="1" customFormat="1" spans="1:20">
      <c r="A15" s="3">
        <v>16823479459</v>
      </c>
      <c r="B15" s="1" t="s">
        <v>136</v>
      </c>
      <c r="C15" s="1" t="s">
        <v>166</v>
      </c>
      <c r="D15" s="1" t="s">
        <v>161</v>
      </c>
      <c r="E15" s="1" t="s">
        <v>44</v>
      </c>
      <c r="F15" s="1" t="s">
        <v>136</v>
      </c>
      <c r="G15" s="1" t="s">
        <v>102</v>
      </c>
      <c r="H15" s="1" t="s">
        <v>106</v>
      </c>
      <c r="I15" s="1" t="s">
        <v>167</v>
      </c>
      <c r="J15" s="1" t="s">
        <v>108</v>
      </c>
      <c r="K15" s="1" t="s">
        <v>167</v>
      </c>
      <c r="L15" s="1" t="s">
        <v>167</v>
      </c>
      <c r="M15" s="1" t="s">
        <v>109</v>
      </c>
      <c r="N15" s="1" t="s">
        <v>109</v>
      </c>
      <c r="O15" s="1" t="s">
        <v>110</v>
      </c>
      <c r="P15" s="1" t="s">
        <v>111</v>
      </c>
      <c r="Q15" s="1" t="s">
        <v>168</v>
      </c>
      <c r="R15" s="1" t="s">
        <v>113</v>
      </c>
      <c r="S15" s="1" t="s">
        <v>114</v>
      </c>
      <c r="T15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2021-12-06T01:25:46Z</dcterms:created>
  <dcterms:modified xsi:type="dcterms:W3CDTF">2021-12-06T01:35:19Z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20463CAF4D82481A906FD331F2ABF43B</vt:lpwstr>
  </property>
  <property fmtid="{D5CDD505-2E9C-101B-9397-08002B2CF9AE}" pid="3" name="KSOProductBuildVer">
    <vt:lpwstr>2052-11.1.0.11115</vt:lpwstr>
  </property>
</Properties>
</file>