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</definedName>
  </definedNames>
  <calcPr calcId="144525"/>
</workbook>
</file>

<file path=xl/sharedStrings.xml><?xml version="1.0" encoding="utf-8"?>
<sst xmlns="http://schemas.openxmlformats.org/spreadsheetml/2006/main" count="534" uniqueCount="205">
  <si>
    <t>去哪儿网酒店预付对账单</t>
  </si>
  <si>
    <t>供应商名称：</t>
  </si>
  <si>
    <t>港丰国际</t>
  </si>
  <si>
    <t>结算周期：</t>
  </si>
  <si>
    <t>2021-11-29至2021-12-05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</si>
  <si>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</si>
  <si>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</si>
  <si>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</si>
  <si>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</si>
  <si>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</si>
  <si>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</si>
  <si>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</si>
  <si>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</si>
  <si>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</si>
  <si>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</si>
  <si>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</si>
  <si>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</si>
  <si>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</si>
  <si>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</si>
  <si>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</si>
  <si>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¥16,083.00</t>
  </si>
  <si>
    <t>¥9,842.00</t>
  </si>
  <si>
    <t>¥503.00</t>
  </si>
  <si>
    <t>¥5,738.00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</si>
  <si>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</si>
  <si>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</si>
  <si>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</si>
  <si>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</si>
  <si>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</si>
  <si>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</si>
  <si>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</si>
  <si>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</si>
  <si>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</si>
  <si>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</si>
  <si>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</si>
  <si>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</si>
  <si>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</si>
  <si>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</si>
  <si>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</si>
  <si>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</si>
  <si>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</si>
  <si>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</si>
  <si>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</si>
  <si>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</si>
  <si>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</si>
  <si>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</si>
  <si>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</si>
  <si>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</si>
  <si>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</si>
  <si>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</si>
  <si>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</si>
  <si>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</si>
  <si>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</si>
  <si>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</si>
  <si>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</si>
  <si>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</si>
  <si>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</si>
  <si>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</si>
  <si>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</si>
  <si>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</si>
  <si>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</si>
  <si>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</si>
  <si>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</si>
  <si>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</si>
  <si>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</si>
  <si>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</si>
  <si>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</si>
  <si>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</si>
  <si>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</si>
  <si>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</si>
  <si>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702829565653</t>
  </si>
  <si>
    <t>2315753</t>
  </si>
  <si>
    <t>酒店预付</t>
  </si>
  <si>
    <t>否</t>
  </si>
  <si>
    <t>普通</t>
  </si>
  <si>
    <t>221905052</t>
  </si>
  <si>
    <t>澳门凯旋门酒店</t>
  </si>
  <si>
    <t>1619975</t>
  </si>
  <si>
    <t>TAN/MEIYI|MENG/ZHIRONG</t>
  </si>
  <si>
    <t>2021-11-27</t>
  </si>
  <si>
    <t>2021-11-28</t>
  </si>
  <si>
    <t>2021-11-29</t>
  </si>
  <si>
    <t>¥1,064.00</t>
  </si>
  <si>
    <t>¥72.00</t>
  </si>
  <si>
    <t>¥992.00</t>
  </si>
  <si>
    <t>premier king-size room</t>
  </si>
  <si>
    <t>WEBSITE</t>
  </si>
  <si>
    <t>702827524218</t>
  </si>
  <si>
    <t>2311898</t>
  </si>
  <si>
    <t>239146799</t>
  </si>
  <si>
    <t>希尔顿哈伊马角酒店</t>
  </si>
  <si>
    <t>LIU/FENG</t>
  </si>
  <si>
    <t>2021-11-25</t>
  </si>
  <si>
    <t>2021-11-26</t>
  </si>
  <si>
    <t>2021-11-30</t>
  </si>
  <si>
    <t>¥2,116.00</t>
  </si>
  <si>
    <t>¥196.00</t>
  </si>
  <si>
    <t>¥1,920.00</t>
  </si>
  <si>
    <t>King Bed Room</t>
  </si>
  <si>
    <t>702832436311</t>
  </si>
  <si>
    <t>2319750</t>
  </si>
  <si>
    <t>238652336</t>
  </si>
  <si>
    <t>明月温泉会馆</t>
  </si>
  <si>
    <t>MengHua/LI</t>
  </si>
  <si>
    <t>2021-12-24</t>
  </si>
  <si>
    <t>2021-12-25</t>
  </si>
  <si>
    <t>¥1,222.00</t>
  </si>
  <si>
    <t>2021-11-30 16:31:48</t>
  </si>
  <si>
    <t>luxury room</t>
  </si>
  <si>
    <t>702832262451</t>
  </si>
  <si>
    <t>2319137</t>
  </si>
  <si>
    <t>175821038</t>
  </si>
  <si>
    <t>阿布扎比万豪国贸中心万怡酒店</t>
  </si>
  <si>
    <t>WEI/CHEN</t>
  </si>
  <si>
    <t>2021-12-01</t>
  </si>
  <si>
    <t>¥566.00</t>
  </si>
  <si>
    <t>¥53.00</t>
  </si>
  <si>
    <t>¥513.00</t>
  </si>
  <si>
    <t>Standard Two Double Room</t>
  </si>
  <si>
    <t>702833539256</t>
  </si>
  <si>
    <t>2320837</t>
  </si>
  <si>
    <t>TSE/SHINGCHEONG</t>
  </si>
  <si>
    <t>2021-12-02</t>
  </si>
  <si>
    <t>¥34.00</t>
  </si>
  <si>
    <t>¥469.00</t>
  </si>
  <si>
    <t>702828434719</t>
  </si>
  <si>
    <t>2313856</t>
  </si>
  <si>
    <t>179514359</t>
  </si>
  <si>
    <t>喜来登凯拉尼公主酒店</t>
  </si>
  <si>
    <t>GONG/QIN</t>
  </si>
  <si>
    <t>2021-12-27</t>
  </si>
  <si>
    <t>2021-12-31</t>
  </si>
  <si>
    <t>¥8,620.00</t>
  </si>
  <si>
    <t>2021-12-02 14:03:32</t>
  </si>
  <si>
    <t>Princess Ocean view king room</t>
  </si>
  <si>
    <t>702823562170</t>
  </si>
  <si>
    <t>2306351</t>
  </si>
  <si>
    <t>245662876</t>
  </si>
  <si>
    <t>澳门巴黎人</t>
  </si>
  <si>
    <t>WAN/PAKTUNLOUIS|FAN/CHUNMUI</t>
  </si>
  <si>
    <t>2021-11-21</t>
  </si>
  <si>
    <t>2021-12-04</t>
  </si>
  <si>
    <t>¥1,992.00</t>
  </si>
  <si>
    <t>¥148.00</t>
  </si>
  <si>
    <t>¥1,844.00</t>
  </si>
  <si>
    <t>Deluxe King Room</t>
  </si>
  <si>
    <t>合计</t>
  </si>
  <si>
    <t/>
  </si>
  <si>
    <t>¥6,241.00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</si>
  <si>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</si>
  <si>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</si>
  <si>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</si>
  <si>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</si>
  <si>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</si>
  <si>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</si>
  <si>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</si>
  <si>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</si>
  <si>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</si>
  <si>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A211207104826481</t>
  </si>
  <si>
    <t>A211207104846481</t>
  </si>
  <si>
    <r>
      <t>总计：</t>
    </r>
    <r>
      <rPr>
        <sz val="10"/>
        <rFont val="Arial"/>
        <charset val="134"/>
      </rPr>
      <t>5738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</si>
  <si>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</si>
  <si>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</si>
  <si>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</si>
  <si>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</si>
  <si>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</si>
  <si>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</si>
  <si>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</si>
  <si>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</si>
  <si>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</si>
  <si>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</si>
  <si>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</si>
  <si>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</si>
  <si>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</si>
  <si>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</si>
  <si>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</si>
  <si>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</si>
  <si>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TSE SHINGCHEONG</t>
  </si>
  <si>
    <t>退房日周结</t>
  </si>
  <si>
    <t>469.00</t>
  </si>
  <si>
    <t>RMB</t>
  </si>
  <si>
    <t>0</t>
  </si>
  <si>
    <t>0.00</t>
  </si>
  <si>
    <t>去哪儿直连</t>
  </si>
  <si>
    <t>2021-12-01 11:03:18</t>
  </si>
  <si>
    <t>汇智国际旅游发展有限公司</t>
  </si>
  <si>
    <t>直采</t>
  </si>
  <si>
    <t>WEI CHEN</t>
  </si>
  <si>
    <t>513.00</t>
  </si>
  <si>
    <t>2021-11-30 04:15:10</t>
  </si>
  <si>
    <t>直连</t>
  </si>
  <si>
    <t>102831089059</t>
  </si>
  <si>
    <t>2318816</t>
  </si>
  <si>
    <t>广安君豪商务宾馆</t>
  </si>
  <si>
    <t>郑阳</t>
  </si>
  <si>
    <t>2021-11-29 20:03:38</t>
  </si>
  <si>
    <t>TAN MEIYI,MENG ZHIRONG</t>
  </si>
  <si>
    <t>992.00</t>
  </si>
  <si>
    <t>2021-11-27 17:52:48</t>
  </si>
  <si>
    <t>LIU FENG</t>
  </si>
  <si>
    <t>1920.00</t>
  </si>
  <si>
    <t>2021-11-25 13:57:33</t>
  </si>
  <si>
    <t>WAN PAKTUNLOUIS,FAN CHUNMUI</t>
  </si>
  <si>
    <t>1844.00</t>
  </si>
  <si>
    <t>2021-11-21 17:48:47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</si>
</sst>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2" borderId="12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5" fillId="26" borderId="17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1" fillId="26" borderId="10" applyNumberFormat="0" applyAlignment="0" applyProtection="0">
      <alignment vertical="center"/>
    </xf>
    <xf numFmtId="0" fontId="34" fillId="27" borderId="16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7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2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4</v>
      </c>
      <c r="N3" s="7" t="s">
        <v>92</v>
      </c>
      <c r="O3" s="7" t="s">
        <v>93</v>
      </c>
      <c r="P3" s="7" t="s">
        <v>94</v>
      </c>
      <c r="Q3" s="7"/>
      <c r="R3" s="10" t="s">
        <v>95</v>
      </c>
      <c r="S3" s="11" t="s">
        <v>19</v>
      </c>
      <c r="T3" s="7"/>
      <c r="U3" s="10" t="s">
        <v>19</v>
      </c>
      <c r="V3" s="10" t="s">
        <v>95</v>
      </c>
      <c r="W3" s="11" t="s">
        <v>96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101</v>
      </c>
      <c r="H4" s="7" t="s">
        <v>102</v>
      </c>
      <c r="I4" s="7" t="s">
        <v>77</v>
      </c>
      <c r="J4" s="7" t="s">
        <v>2</v>
      </c>
      <c r="K4" s="7" t="s">
        <v>103</v>
      </c>
      <c r="L4" s="7">
        <v>1</v>
      </c>
      <c r="M4" s="7">
        <v>1</v>
      </c>
      <c r="N4" s="7" t="s">
        <v>94</v>
      </c>
      <c r="O4" s="7" t="s">
        <v>104</v>
      </c>
      <c r="P4" s="7" t="s">
        <v>105</v>
      </c>
      <c r="Q4" s="7"/>
      <c r="R4" s="10" t="s">
        <v>106</v>
      </c>
      <c r="S4" s="11" t="s">
        <v>106</v>
      </c>
      <c r="T4" s="7" t="s">
        <v>107</v>
      </c>
      <c r="U4" s="10" t="s">
        <v>19</v>
      </c>
      <c r="V4" s="10" t="s">
        <v>19</v>
      </c>
      <c r="W4" s="11" t="s">
        <v>19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19</v>
      </c>
      <c r="AD4" t="s">
        <v>6</v>
      </c>
      <c r="AE4" t="s">
        <v>108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111</v>
      </c>
      <c r="H5" s="7" t="s">
        <v>112</v>
      </c>
      <c r="I5" s="7" t="s">
        <v>77</v>
      </c>
      <c r="J5" s="7" t="s">
        <v>2</v>
      </c>
      <c r="K5" s="7" t="s">
        <v>113</v>
      </c>
      <c r="L5" s="7">
        <v>1</v>
      </c>
      <c r="M5" s="7">
        <v>1</v>
      </c>
      <c r="N5" s="7" t="s">
        <v>94</v>
      </c>
      <c r="O5" s="7" t="s">
        <v>94</v>
      </c>
      <c r="P5" s="7" t="s">
        <v>114</v>
      </c>
      <c r="Q5" s="7"/>
      <c r="R5" s="10" t="s">
        <v>115</v>
      </c>
      <c r="S5" s="11" t="s">
        <v>19</v>
      </c>
      <c r="T5" s="7"/>
      <c r="U5" s="10" t="s">
        <v>19</v>
      </c>
      <c r="V5" s="10" t="s">
        <v>115</v>
      </c>
      <c r="W5" s="11" t="s">
        <v>116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119</v>
      </c>
      <c r="B6" s="6" t="s">
        <v>120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75</v>
      </c>
      <c r="H6" s="7" t="s">
        <v>76</v>
      </c>
      <c r="I6" s="7" t="s">
        <v>77</v>
      </c>
      <c r="J6" s="7" t="s">
        <v>2</v>
      </c>
      <c r="K6" s="7" t="s">
        <v>121</v>
      </c>
      <c r="L6" s="7">
        <v>1</v>
      </c>
      <c r="M6" s="7">
        <v>1</v>
      </c>
      <c r="N6" s="7" t="s">
        <v>114</v>
      </c>
      <c r="O6" s="7" t="s">
        <v>114</v>
      </c>
      <c r="P6" s="7" t="s">
        <v>122</v>
      </c>
      <c r="Q6" s="7"/>
      <c r="R6" s="10" t="s">
        <v>22</v>
      </c>
      <c r="S6" s="11" t="s">
        <v>19</v>
      </c>
      <c r="T6" s="7"/>
      <c r="U6" s="10" t="s">
        <v>19</v>
      </c>
      <c r="V6" s="10" t="s">
        <v>22</v>
      </c>
      <c r="W6" s="11" t="s">
        <v>123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124</v>
      </c>
      <c r="AD6" t="s">
        <v>6</v>
      </c>
      <c r="AE6" t="s">
        <v>85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125</v>
      </c>
      <c r="B7" s="6" t="s">
        <v>126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127</v>
      </c>
      <c r="H7" s="7" t="s">
        <v>128</v>
      </c>
      <c r="I7" s="7" t="s">
        <v>77</v>
      </c>
      <c r="J7" s="7" t="s">
        <v>2</v>
      </c>
      <c r="K7" s="7" t="s">
        <v>129</v>
      </c>
      <c r="L7" s="7">
        <v>1</v>
      </c>
      <c r="M7" s="7">
        <v>4</v>
      </c>
      <c r="N7" s="7" t="s">
        <v>93</v>
      </c>
      <c r="O7" s="7" t="s">
        <v>130</v>
      </c>
      <c r="P7" s="7" t="s">
        <v>131</v>
      </c>
      <c r="Q7" s="7"/>
      <c r="R7" s="10" t="s">
        <v>132</v>
      </c>
      <c r="S7" s="11" t="s">
        <v>132</v>
      </c>
      <c r="T7" s="7" t="s">
        <v>133</v>
      </c>
      <c r="U7" s="10" t="s">
        <v>19</v>
      </c>
      <c r="V7" s="10" t="s">
        <v>19</v>
      </c>
      <c r="W7" s="11" t="s">
        <v>19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19</v>
      </c>
      <c r="AD7" t="s">
        <v>6</v>
      </c>
      <c r="AE7" t="s">
        <v>134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135</v>
      </c>
      <c r="B8" s="6" t="s">
        <v>136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137</v>
      </c>
      <c r="H8" s="7" t="s">
        <v>138</v>
      </c>
      <c r="I8" s="7" t="s">
        <v>77</v>
      </c>
      <c r="J8" s="7" t="s">
        <v>2</v>
      </c>
      <c r="K8" s="7" t="s">
        <v>139</v>
      </c>
      <c r="L8" s="7">
        <v>1</v>
      </c>
      <c r="M8" s="7">
        <v>4</v>
      </c>
      <c r="N8" s="7" t="s">
        <v>140</v>
      </c>
      <c r="O8" s="7" t="s">
        <v>94</v>
      </c>
      <c r="P8" s="7" t="s">
        <v>141</v>
      </c>
      <c r="Q8" s="7"/>
      <c r="R8" s="10" t="s">
        <v>142</v>
      </c>
      <c r="S8" s="11" t="s">
        <v>19</v>
      </c>
      <c r="T8" s="7"/>
      <c r="U8" s="10" t="s">
        <v>19</v>
      </c>
      <c r="V8" s="10" t="s">
        <v>142</v>
      </c>
      <c r="W8" s="11" t="s">
        <v>143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86</v>
      </c>
      <c r="AG8" t="s">
        <v>73</v>
      </c>
      <c r="AH8" t="s">
        <v>19</v>
      </c>
    </row>
    <row r="9" customHeight="1" spans="1:32">
      <c r="A9" s="9" t="s">
        <v>146</v>
      </c>
      <c r="B9" s="9"/>
      <c r="C9" s="9" t="s">
        <v>147</v>
      </c>
      <c r="D9" s="9"/>
      <c r="E9" s="9"/>
      <c r="F9" s="9"/>
      <c r="G9" s="9" t="s">
        <v>147</v>
      </c>
      <c r="H9" s="9" t="s">
        <v>147</v>
      </c>
      <c r="I9" s="9" t="s">
        <v>147</v>
      </c>
      <c r="J9" s="9" t="s">
        <v>147</v>
      </c>
      <c r="K9" s="9" t="s">
        <v>147</v>
      </c>
      <c r="L9" s="9" t="s">
        <v>147</v>
      </c>
      <c r="M9" s="9" t="s">
        <v>147</v>
      </c>
      <c r="N9" s="9" t="s">
        <v>147</v>
      </c>
      <c r="O9" s="9" t="s">
        <v>147</v>
      </c>
      <c r="P9" s="9" t="s">
        <v>147</v>
      </c>
      <c r="Q9" s="9"/>
      <c r="R9" s="12" t="s">
        <v>20</v>
      </c>
      <c r="S9" s="12" t="s">
        <v>21</v>
      </c>
      <c r="T9" s="9" t="s">
        <v>147</v>
      </c>
      <c r="U9" s="12"/>
      <c r="V9" s="12" t="s">
        <v>148</v>
      </c>
      <c r="W9" s="12" t="s">
        <v>22</v>
      </c>
      <c r="X9" s="12"/>
      <c r="Y9" s="12"/>
      <c r="Z9" s="12"/>
      <c r="AA9" s="9"/>
      <c r="AB9" s="12"/>
      <c r="AC9" s="9"/>
      <c r="AD9" s="9" t="s">
        <v>147</v>
      </c>
      <c r="AE9" s="9"/>
      <c r="AF9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149</v>
      </c>
      <c r="B1" s="4" t="s">
        <v>150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151</v>
      </c>
      <c r="H1" s="4" t="s">
        <v>152</v>
      </c>
      <c r="I1" s="4" t="s">
        <v>13</v>
      </c>
      <c r="J1" s="4" t="s">
        <v>17</v>
      </c>
      <c r="K1" s="4" t="s">
        <v>18</v>
      </c>
      <c r="L1" s="8" t="s">
        <v>153</v>
      </c>
      <c r="M1" s="4" t="s">
        <v>154</v>
      </c>
      <c r="N1" s="4" t="s">
        <v>155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156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3" sqref="A13:C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157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992</v>
      </c>
      <c r="E2" t="str">
        <f>VLOOKUP(A2,HOP!A:L,12,0)</f>
        <v>992.00</v>
      </c>
      <c r="F2" t="str">
        <f>VLOOKUP(A2,HOP!A:C,3,0)</f>
        <v>2315753</v>
      </c>
      <c r="G2">
        <f>D2-E2</f>
        <v>0</v>
      </c>
      <c r="H2" t="str">
        <f>$H$1&amp;F2</f>
        <v>，2315753</v>
      </c>
      <c r="I2" t="str">
        <f>VLOOKUP(A2,HOP!A:T,20,0)</f>
        <v>直采</v>
      </c>
    </row>
    <row r="3" ht="14.25" customHeight="1" spans="1:9">
      <c r="A3" s="6" t="s">
        <v>87</v>
      </c>
      <c r="B3" s="7" t="s">
        <v>93</v>
      </c>
      <c r="C3" s="7" t="s">
        <v>94</v>
      </c>
      <c r="D3" s="3">
        <v>1920</v>
      </c>
      <c r="E3" t="str">
        <f>VLOOKUP(A3,HOP!A:L,12,0)</f>
        <v>1920.00</v>
      </c>
      <c r="F3" t="str">
        <f>VLOOKUP(A3,HOP!A:C,3,0)</f>
        <v>2311898</v>
      </c>
      <c r="G3">
        <f t="shared" ref="G3:G8" si="0">D3-E3</f>
        <v>0</v>
      </c>
      <c r="H3" t="str">
        <f t="shared" ref="H3:H8" si="1">$H$1&amp;F3</f>
        <v>，2311898</v>
      </c>
      <c r="I3" t="str">
        <f>VLOOKUP(A3,HOP!A:T,20,0)</f>
        <v>直连</v>
      </c>
    </row>
    <row r="4" ht="14.25" hidden="1" customHeight="1" spans="1:9">
      <c r="A4" s="6" t="s">
        <v>99</v>
      </c>
      <c r="B4" s="7" t="s">
        <v>104</v>
      </c>
      <c r="C4" s="7" t="s">
        <v>105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VLOOKUP(A4,HOP!A:T,20,0)</f>
        <v>#N/A</v>
      </c>
    </row>
    <row r="5" ht="14.25" customHeight="1" spans="1:9">
      <c r="A5" s="6" t="s">
        <v>109</v>
      </c>
      <c r="B5" s="7" t="s">
        <v>94</v>
      </c>
      <c r="C5" s="7" t="s">
        <v>114</v>
      </c>
      <c r="D5" s="3">
        <v>513</v>
      </c>
      <c r="E5" t="str">
        <f>VLOOKUP(A5,HOP!A:L,12,0)</f>
        <v>513.00</v>
      </c>
      <c r="F5" t="str">
        <f>VLOOKUP(A5,HOP!A:C,3,0)</f>
        <v>2319137</v>
      </c>
      <c r="G5">
        <f t="shared" si="0"/>
        <v>0</v>
      </c>
      <c r="H5" t="str">
        <f t="shared" si="1"/>
        <v>，2319137</v>
      </c>
      <c r="I5" t="str">
        <f>VLOOKUP(A5,HOP!A:T,20,0)</f>
        <v>直连</v>
      </c>
    </row>
    <row r="6" ht="14.25" customHeight="1" spans="1:9">
      <c r="A6" s="6" t="s">
        <v>119</v>
      </c>
      <c r="B6" s="7" t="s">
        <v>114</v>
      </c>
      <c r="C6" s="7" t="s">
        <v>122</v>
      </c>
      <c r="D6" s="3">
        <v>469</v>
      </c>
      <c r="E6" t="str">
        <f>VLOOKUP(A6,HOP!A:L,12,0)</f>
        <v>469.00</v>
      </c>
      <c r="F6" t="str">
        <f>VLOOKUP(A6,HOP!A:C,3,0)</f>
        <v>2320837</v>
      </c>
      <c r="G6">
        <f t="shared" si="0"/>
        <v>0</v>
      </c>
      <c r="H6" t="str">
        <f t="shared" si="1"/>
        <v>，2320837</v>
      </c>
      <c r="I6" t="str">
        <f>VLOOKUP(A6,HOP!A:T,20,0)</f>
        <v>直采</v>
      </c>
    </row>
    <row r="7" ht="14.25" hidden="1" customHeight="1" spans="1:9">
      <c r="A7" s="6" t="s">
        <v>125</v>
      </c>
      <c r="B7" s="7" t="s">
        <v>130</v>
      </c>
      <c r="C7" s="7" t="s">
        <v>131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VLOOKUP(A7,HOP!A:T,20,0)</f>
        <v>#N/A</v>
      </c>
    </row>
    <row r="8" ht="14.25" customHeight="1" spans="1:9">
      <c r="A8" s="6" t="s">
        <v>135</v>
      </c>
      <c r="B8" s="7" t="s">
        <v>94</v>
      </c>
      <c r="C8" s="7" t="s">
        <v>141</v>
      </c>
      <c r="D8" s="3">
        <v>1844</v>
      </c>
      <c r="E8" t="str">
        <f>VLOOKUP(A8,HOP!A:L,12,0)</f>
        <v>1844.00</v>
      </c>
      <c r="F8" t="str">
        <f>VLOOKUP(A8,HOP!A:C,3,0)</f>
        <v>2306351</v>
      </c>
      <c r="G8">
        <f t="shared" si="0"/>
        <v>0</v>
      </c>
      <c r="H8" t="str">
        <f t="shared" si="1"/>
        <v>，2306351</v>
      </c>
      <c r="I8" t="str">
        <f>VLOOKUP(A8,HOP!A:T,20,0)</f>
        <v>直连</v>
      </c>
    </row>
    <row r="10" spans="4:4">
      <c r="D10" s="3">
        <f>SUM(D2:D9)</f>
        <v>5738</v>
      </c>
    </row>
    <row r="13" spans="1:3">
      <c r="A13" t="s">
        <v>158</v>
      </c>
      <c r="C13">
        <v>1461</v>
      </c>
    </row>
    <row r="14" spans="1:3">
      <c r="A14" t="s">
        <v>159</v>
      </c>
      <c r="C14">
        <v>4277</v>
      </c>
    </row>
    <row r="15" spans="1:3">
      <c r="A15" s="5" t="s">
        <v>160</v>
      </c>
      <c r="C15">
        <f>SUBTOTAL(9,C13:C14)</f>
        <v>5738</v>
      </c>
    </row>
  </sheetData>
  <autoFilter ref="A1:I8">
    <filterColumn colId="3">
      <filters>
        <filter val="469.00"/>
        <filter val="513.00"/>
        <filter val="992.00"/>
        <filter val="1,844.00"/>
        <filter val="1,920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0">
      <c r="A1" s="2" t="s">
        <v>161</v>
      </c>
      <c r="B1" s="2" t="s">
        <v>162</v>
      </c>
      <c r="C1" s="2" t="s">
        <v>163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164</v>
      </c>
      <c r="I1" s="2" t="s">
        <v>165</v>
      </c>
      <c r="J1" s="2" t="s">
        <v>166</v>
      </c>
      <c r="K1" s="2" t="s">
        <v>167</v>
      </c>
      <c r="L1" s="2" t="s">
        <v>168</v>
      </c>
      <c r="M1" s="2" t="s">
        <v>169</v>
      </c>
      <c r="N1" s="2" t="s">
        <v>170</v>
      </c>
      <c r="O1" s="2" t="s">
        <v>171</v>
      </c>
      <c r="P1" s="2" t="s">
        <v>172</v>
      </c>
      <c r="Q1" s="2" t="s">
        <v>173</v>
      </c>
      <c r="R1" s="2" t="s">
        <v>174</v>
      </c>
      <c r="S1" s="2" t="s">
        <v>175</v>
      </c>
      <c r="T1" s="2" t="s">
        <v>176</v>
      </c>
    </row>
    <row r="2" s="1" customFormat="1" spans="1:20">
      <c r="A2" s="1" t="s">
        <v>119</v>
      </c>
      <c r="B2" s="1" t="s">
        <v>114</v>
      </c>
      <c r="C2" s="1" t="s">
        <v>120</v>
      </c>
      <c r="D2" s="1" t="s">
        <v>76</v>
      </c>
      <c r="E2" s="1" t="s">
        <v>177</v>
      </c>
      <c r="F2" s="1" t="s">
        <v>114</v>
      </c>
      <c r="G2" s="1" t="s">
        <v>122</v>
      </c>
      <c r="H2" s="1" t="s">
        <v>178</v>
      </c>
      <c r="I2" s="1" t="s">
        <v>179</v>
      </c>
      <c r="J2" s="1" t="s">
        <v>180</v>
      </c>
      <c r="K2" s="1" t="s">
        <v>179</v>
      </c>
      <c r="L2" s="1" t="s">
        <v>179</v>
      </c>
      <c r="M2" s="1" t="s">
        <v>181</v>
      </c>
      <c r="N2" s="1" t="s">
        <v>181</v>
      </c>
      <c r="O2" s="1" t="s">
        <v>182</v>
      </c>
      <c r="P2" s="1" t="s">
        <v>183</v>
      </c>
      <c r="Q2" s="1" t="s">
        <v>184</v>
      </c>
      <c r="R2" s="1" t="s">
        <v>73</v>
      </c>
      <c r="S2" s="1" t="s">
        <v>185</v>
      </c>
      <c r="T2" s="1" t="s">
        <v>186</v>
      </c>
    </row>
    <row r="3" s="1" customFormat="1" spans="1:20">
      <c r="A3" s="1" t="s">
        <v>109</v>
      </c>
      <c r="B3" s="1" t="s">
        <v>94</v>
      </c>
      <c r="C3" s="1" t="s">
        <v>110</v>
      </c>
      <c r="D3" s="1" t="s">
        <v>112</v>
      </c>
      <c r="E3" s="1" t="s">
        <v>187</v>
      </c>
      <c r="F3" s="1" t="s">
        <v>94</v>
      </c>
      <c r="G3" s="1" t="s">
        <v>114</v>
      </c>
      <c r="H3" s="1" t="s">
        <v>178</v>
      </c>
      <c r="I3" s="1" t="s">
        <v>188</v>
      </c>
      <c r="J3" s="1" t="s">
        <v>180</v>
      </c>
      <c r="K3" s="1" t="s">
        <v>188</v>
      </c>
      <c r="L3" s="1" t="s">
        <v>188</v>
      </c>
      <c r="M3" s="1" t="s">
        <v>181</v>
      </c>
      <c r="N3" s="1" t="s">
        <v>181</v>
      </c>
      <c r="O3" s="1" t="s">
        <v>182</v>
      </c>
      <c r="P3" s="1" t="s">
        <v>183</v>
      </c>
      <c r="Q3" s="1" t="s">
        <v>189</v>
      </c>
      <c r="R3" s="1" t="s">
        <v>73</v>
      </c>
      <c r="S3" s="1" t="s">
        <v>185</v>
      </c>
      <c r="T3" s="1" t="s">
        <v>190</v>
      </c>
    </row>
    <row r="4" s="1" customFormat="1" spans="1:20">
      <c r="A4" s="1" t="s">
        <v>191</v>
      </c>
      <c r="B4" s="1" t="s">
        <v>81</v>
      </c>
      <c r="C4" s="1" t="s">
        <v>192</v>
      </c>
      <c r="D4" s="1" t="s">
        <v>193</v>
      </c>
      <c r="E4" s="1" t="s">
        <v>194</v>
      </c>
      <c r="F4" s="1" t="s">
        <v>81</v>
      </c>
      <c r="G4" s="1" t="s">
        <v>94</v>
      </c>
      <c r="H4" s="1" t="s">
        <v>178</v>
      </c>
      <c r="I4" s="1" t="s">
        <v>182</v>
      </c>
      <c r="J4" s="1" t="s">
        <v>180</v>
      </c>
      <c r="K4" s="1" t="s">
        <v>182</v>
      </c>
      <c r="L4" s="1" t="s">
        <v>182</v>
      </c>
      <c r="M4" s="1" t="s">
        <v>181</v>
      </c>
      <c r="N4" s="1" t="s">
        <v>181</v>
      </c>
      <c r="O4" s="1" t="s">
        <v>182</v>
      </c>
      <c r="P4" s="1" t="s">
        <v>183</v>
      </c>
      <c r="Q4" s="1" t="s">
        <v>195</v>
      </c>
      <c r="R4" s="1" t="s">
        <v>73</v>
      </c>
      <c r="S4" s="1" t="s">
        <v>185</v>
      </c>
      <c r="T4" s="1" t="s">
        <v>190</v>
      </c>
    </row>
    <row r="5" s="1" customFormat="1" spans="1:20">
      <c r="A5" s="1" t="s">
        <v>70</v>
      </c>
      <c r="B5" s="1" t="s">
        <v>79</v>
      </c>
      <c r="C5" s="1" t="s">
        <v>71</v>
      </c>
      <c r="D5" s="1" t="s">
        <v>76</v>
      </c>
      <c r="E5" s="1" t="s">
        <v>196</v>
      </c>
      <c r="F5" s="1" t="s">
        <v>80</v>
      </c>
      <c r="G5" s="1" t="s">
        <v>81</v>
      </c>
      <c r="H5" s="1" t="s">
        <v>178</v>
      </c>
      <c r="I5" s="1" t="s">
        <v>197</v>
      </c>
      <c r="J5" s="1" t="s">
        <v>180</v>
      </c>
      <c r="K5" s="1" t="s">
        <v>197</v>
      </c>
      <c r="L5" s="1" t="s">
        <v>197</v>
      </c>
      <c r="M5" s="1" t="s">
        <v>181</v>
      </c>
      <c r="N5" s="1" t="s">
        <v>181</v>
      </c>
      <c r="O5" s="1" t="s">
        <v>182</v>
      </c>
      <c r="P5" s="1" t="s">
        <v>183</v>
      </c>
      <c r="Q5" s="1" t="s">
        <v>198</v>
      </c>
      <c r="R5" s="1" t="s">
        <v>73</v>
      </c>
      <c r="S5" s="1" t="s">
        <v>185</v>
      </c>
      <c r="T5" s="1" t="s">
        <v>186</v>
      </c>
    </row>
    <row r="6" s="1" customFormat="1" spans="1:20">
      <c r="A6" s="1" t="s">
        <v>87</v>
      </c>
      <c r="B6" s="1" t="s">
        <v>92</v>
      </c>
      <c r="C6" s="1" t="s">
        <v>88</v>
      </c>
      <c r="D6" s="1" t="s">
        <v>90</v>
      </c>
      <c r="E6" s="1" t="s">
        <v>199</v>
      </c>
      <c r="F6" s="1" t="s">
        <v>93</v>
      </c>
      <c r="G6" s="1" t="s">
        <v>94</v>
      </c>
      <c r="H6" s="1" t="s">
        <v>178</v>
      </c>
      <c r="I6" s="1" t="s">
        <v>200</v>
      </c>
      <c r="J6" s="1" t="s">
        <v>180</v>
      </c>
      <c r="K6" s="1" t="s">
        <v>200</v>
      </c>
      <c r="L6" s="1" t="s">
        <v>200</v>
      </c>
      <c r="M6" s="1" t="s">
        <v>181</v>
      </c>
      <c r="N6" s="1" t="s">
        <v>181</v>
      </c>
      <c r="O6" s="1" t="s">
        <v>182</v>
      </c>
      <c r="P6" s="1" t="s">
        <v>183</v>
      </c>
      <c r="Q6" s="1" t="s">
        <v>201</v>
      </c>
      <c r="R6" s="1" t="s">
        <v>73</v>
      </c>
      <c r="S6" s="1" t="s">
        <v>185</v>
      </c>
      <c r="T6" s="1" t="s">
        <v>190</v>
      </c>
    </row>
    <row r="7" s="1" customFormat="1" spans="1:20">
      <c r="A7" s="1" t="s">
        <v>135</v>
      </c>
      <c r="B7" s="1" t="s">
        <v>140</v>
      </c>
      <c r="C7" s="1" t="s">
        <v>136</v>
      </c>
      <c r="D7" s="1" t="s">
        <v>138</v>
      </c>
      <c r="E7" s="1" t="s">
        <v>202</v>
      </c>
      <c r="F7" s="1" t="s">
        <v>94</v>
      </c>
      <c r="G7" s="1" t="s">
        <v>141</v>
      </c>
      <c r="H7" s="1" t="s">
        <v>178</v>
      </c>
      <c r="I7" s="1" t="s">
        <v>203</v>
      </c>
      <c r="J7" s="1" t="s">
        <v>180</v>
      </c>
      <c r="K7" s="1" t="s">
        <v>203</v>
      </c>
      <c r="L7" s="1" t="s">
        <v>203</v>
      </c>
      <c r="M7" s="1" t="s">
        <v>181</v>
      </c>
      <c r="N7" s="1" t="s">
        <v>181</v>
      </c>
      <c r="O7" s="1" t="s">
        <v>182</v>
      </c>
      <c r="P7" s="1" t="s">
        <v>183</v>
      </c>
      <c r="Q7" s="1" t="s">
        <v>204</v>
      </c>
      <c r="R7" s="1" t="s">
        <v>73</v>
      </c>
      <c r="S7" s="1" t="s">
        <v>185</v>
      </c>
      <c r="T7" s="1" t="s">
        <v>190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2021-12-07T02:49:12Z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3D5E1BA339CD462586A475BF43AE3681</vt:lpwstr>
  </property>
</Properties>
</file>