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<sst xmlns="http://schemas.openxmlformats.org/spreadsheetml/2006/main" count="480" uniqueCount="192">
  <si>
    <t>去哪儿网酒店预付对账单</t>
  </si>
  <si>
    <t>供应商名称：</t>
  </si>
  <si>
    <t>趣悠游</t>
  </si>
  <si>
    <t>结算周期：</t>
  </si>
  <si>
    <t>2021-11-29至2021-12-05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</si>
  <si>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</si>
  <si>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</si>
  <si>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</si>
  <si>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</si>
  <si>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</si>
  <si>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</si>
  <si>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</si>
  <si>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</si>
  <si>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</si>
  <si>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</si>
  <si>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</si>
  <si>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</si>
  <si>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</si>
  <si>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</si>
  <si>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</si>
  <si>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¥4,814.00</t>
  </si>
  <si>
    <t>¥1,749.00</t>
  </si>
  <si>
    <t>¥266.00</t>
  </si>
  <si>
    <t>¥2,799.00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</si>
  <si>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</si>
  <si>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</si>
  <si>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</si>
  <si>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</si>
  <si>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</si>
  <si>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</si>
  <si>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</si>
  <si>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</si>
  <si>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</si>
  <si>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</si>
  <si>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</si>
  <si>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</si>
  <si>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</si>
  <si>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</si>
  <si>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</si>
  <si>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</si>
  <si>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</si>
  <si>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</si>
  <si>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</si>
  <si>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</si>
  <si>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</si>
  <si>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</si>
  <si>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</si>
  <si>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</si>
  <si>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</si>
  <si>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</si>
  <si>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</si>
  <si>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</si>
  <si>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</si>
  <si>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</si>
  <si>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</si>
  <si>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</si>
  <si>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</si>
  <si>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</si>
  <si>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</si>
  <si>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</si>
  <si>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</si>
  <si>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</si>
  <si>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</si>
  <si>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</si>
  <si>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</si>
  <si>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</si>
  <si>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</si>
  <si>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</si>
  <si>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</si>
  <si>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</si>
  <si>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702814760813</t>
  </si>
  <si>
    <t>2297658</t>
  </si>
  <si>
    <t>酒店预付</t>
  </si>
  <si>
    <t>否</t>
  </si>
  <si>
    <t>普通</t>
  </si>
  <si>
    <t>221839049</t>
  </si>
  <si>
    <t>香港朗廷酒店</t>
  </si>
  <si>
    <t>1626188</t>
  </si>
  <si>
    <t>ZHOU/MAOHAN</t>
  </si>
  <si>
    <t>2021-11-12</t>
  </si>
  <si>
    <t>2021-11-28</t>
  </si>
  <si>
    <t>2021-11-30</t>
  </si>
  <si>
    <t>¥1,370.00</t>
  </si>
  <si>
    <t>¥96.00</t>
  </si>
  <si>
    <t>¥1,274.00</t>
  </si>
  <si>
    <t>Superior Courtyard King Room</t>
  </si>
  <si>
    <t>WEBSITE</t>
  </si>
  <si>
    <t>702831526417</t>
  </si>
  <si>
    <t>2319043</t>
  </si>
  <si>
    <t>239988296</t>
  </si>
  <si>
    <t>澳门瑞吉酒店</t>
  </si>
  <si>
    <t>FENG/BINGRONG</t>
  </si>
  <si>
    <t>2021-11-29</t>
  </si>
  <si>
    <t>2022-01-02</t>
  </si>
  <si>
    <t>2022-01-03</t>
  </si>
  <si>
    <t>2021-11-30 11:23:20</t>
  </si>
  <si>
    <t>cotai strip view king bed room</t>
  </si>
  <si>
    <t>702832763133</t>
  </si>
  <si>
    <t>2319318</t>
  </si>
  <si>
    <t>221842448</t>
  </si>
  <si>
    <t>澳门帝濠酒店</t>
  </si>
  <si>
    <t>RONG/ZHIJUN</t>
  </si>
  <si>
    <t>2021-12-01</t>
  </si>
  <si>
    <t>¥196.00</t>
  </si>
  <si>
    <t>¥25.00</t>
  </si>
  <si>
    <t>¥171.00</t>
  </si>
  <si>
    <t>Deluxe Twin Room</t>
  </si>
  <si>
    <t>702833670352</t>
  </si>
  <si>
    <t>2320567</t>
  </si>
  <si>
    <t>804839650</t>
  </si>
  <si>
    <t>巴尼亚卢卡万怡酒店</t>
  </si>
  <si>
    <t>WANG/QINCHAO</t>
  </si>
  <si>
    <t>¥685.00</t>
  </si>
  <si>
    <t>¥74.00</t>
  </si>
  <si>
    <t>¥611.00</t>
  </si>
  <si>
    <t>Standard Twin Room</t>
  </si>
  <si>
    <t>702835820174</t>
  </si>
  <si>
    <t>2325416</t>
  </si>
  <si>
    <t>197325221</t>
  </si>
  <si>
    <t>西伊斯坦布尔万怡酒店</t>
  </si>
  <si>
    <t>SHI/JIE</t>
  </si>
  <si>
    <t>2021-12-03</t>
  </si>
  <si>
    <t>2021-12-04</t>
  </si>
  <si>
    <t>¥262.00</t>
  </si>
  <si>
    <t>¥29.00</t>
  </si>
  <si>
    <t>¥233.00</t>
  </si>
  <si>
    <t>Deluxe King bed room</t>
  </si>
  <si>
    <t>702822902344</t>
  </si>
  <si>
    <t>2305580</t>
  </si>
  <si>
    <t>221883083</t>
  </si>
  <si>
    <t>香港中环荷李活道彩鸿酒店</t>
  </si>
  <si>
    <t>ZHANG/JIANKUN</t>
  </si>
  <si>
    <t>2021-11-20</t>
  </si>
  <si>
    <t>2021-12-05</t>
  </si>
  <si>
    <t>¥552.00</t>
  </si>
  <si>
    <t>¥42.00</t>
  </si>
  <si>
    <t>¥510.00</t>
  </si>
  <si>
    <t>Superior Room</t>
  </si>
  <si>
    <t>合计</t>
  </si>
  <si>
    <t/>
  </si>
  <si>
    <t>¥3,065.00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</si>
  <si>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</si>
  <si>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</si>
  <si>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</si>
  <si>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</si>
  <si>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</si>
  <si>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</si>
  <si>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</si>
  <si>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</si>
  <si>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</si>
  <si>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A211207103133481</t>
  </si>
  <si>
    <r>
      <t>总计：</t>
    </r>
    <r>
      <rPr>
        <sz val="10"/>
        <rFont val="Arial"/>
        <charset val="134"/>
      </rPr>
      <t>2799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</si>
  <si>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</si>
  <si>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</si>
  <si>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</si>
  <si>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</si>
  <si>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</si>
  <si>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</si>
  <si>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</si>
  <si>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</si>
  <si>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</si>
  <si>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</si>
  <si>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</si>
  <si>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</si>
  <si>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</si>
  <si>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</si>
  <si>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</si>
  <si>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</si>
  <si>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伊斯坦布尔国际机场万怡酒店</t>
  </si>
  <si>
    <t>SHI JIE</t>
  </si>
  <si>
    <t>退房日周结</t>
  </si>
  <si>
    <t>233.00</t>
  </si>
  <si>
    <t>RMB</t>
  </si>
  <si>
    <t>0</t>
  </si>
  <si>
    <t>0.00</t>
  </si>
  <si>
    <t>趣悠游国际直连</t>
  </si>
  <si>
    <t>2021-12-03 16:04:18</t>
  </si>
  <si>
    <t>广州汇登信息科技有限公司</t>
  </si>
  <si>
    <t>直连</t>
  </si>
  <si>
    <t>WANG QINCHAO</t>
  </si>
  <si>
    <t>611.00</t>
  </si>
  <si>
    <t>2021-12-01 01:01:12</t>
  </si>
  <si>
    <t>RONG ZHIJUN</t>
  </si>
  <si>
    <t>171.00</t>
  </si>
  <si>
    <t>2021-11-30 10:47:47</t>
  </si>
  <si>
    <t>香港中环荷李活道彩鸿酒店(原晋逸好莱坞精品酒店)</t>
  </si>
  <si>
    <t>ZHANG JIANKUN</t>
  </si>
  <si>
    <t>510.00</t>
  </si>
  <si>
    <t>2021-11-20 21:10:47</t>
  </si>
  <si>
    <t>ZHOU MAOHAN</t>
  </si>
  <si>
    <t>1274.00</t>
  </si>
  <si>
    <t>2021-11-12 12:15:02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</si>
</sst>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15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3" fillId="27" borderId="16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94</v>
      </c>
      <c r="Q3" s="7"/>
      <c r="R3" s="11" t="s">
        <v>21</v>
      </c>
      <c r="S3" s="12" t="s">
        <v>21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81</v>
      </c>
      <c r="O4" s="7" t="s">
        <v>81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102</v>
      </c>
      <c r="O5" s="7" t="s">
        <v>81</v>
      </c>
      <c r="P5" s="7" t="s">
        <v>102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1</v>
      </c>
      <c r="N6" s="7" t="s">
        <v>121</v>
      </c>
      <c r="O6" s="7" t="s">
        <v>121</v>
      </c>
      <c r="P6" s="7" t="s">
        <v>122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2</v>
      </c>
      <c r="N7" s="7" t="s">
        <v>132</v>
      </c>
      <c r="O7" s="7" t="s">
        <v>121</v>
      </c>
      <c r="P7" s="7" t="s">
        <v>133</v>
      </c>
      <c r="Q7" s="7"/>
      <c r="R7" s="11" t="s">
        <v>134</v>
      </c>
      <c r="S7" s="12" t="s">
        <v>19</v>
      </c>
      <c r="T7" s="7"/>
      <c r="U7" s="11" t="s">
        <v>19</v>
      </c>
      <c r="V7" s="11" t="s">
        <v>134</v>
      </c>
      <c r="W7" s="12" t="s">
        <v>135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customHeight="1" spans="1:32">
      <c r="A8" s="10" t="s">
        <v>138</v>
      </c>
      <c r="B8" s="10"/>
      <c r="C8" s="10" t="s">
        <v>139</v>
      </c>
      <c r="D8" s="10"/>
      <c r="E8" s="10"/>
      <c r="F8" s="10"/>
      <c r="G8" s="10" t="s">
        <v>139</v>
      </c>
      <c r="H8" s="10" t="s">
        <v>139</v>
      </c>
      <c r="I8" s="10" t="s">
        <v>139</v>
      </c>
      <c r="J8" s="10" t="s">
        <v>139</v>
      </c>
      <c r="K8" s="10" t="s">
        <v>139</v>
      </c>
      <c r="L8" s="10" t="s">
        <v>139</v>
      </c>
      <c r="M8" s="10" t="s">
        <v>139</v>
      </c>
      <c r="N8" s="10" t="s">
        <v>139</v>
      </c>
      <c r="O8" s="10" t="s">
        <v>139</v>
      </c>
      <c r="P8" s="10" t="s">
        <v>139</v>
      </c>
      <c r="Q8" s="10"/>
      <c r="R8" s="13" t="s">
        <v>20</v>
      </c>
      <c r="S8" s="13" t="s">
        <v>21</v>
      </c>
      <c r="T8" s="10" t="s">
        <v>139</v>
      </c>
      <c r="U8" s="13"/>
      <c r="V8" s="13" t="s">
        <v>140</v>
      </c>
      <c r="W8" s="13" t="s">
        <v>22</v>
      </c>
      <c r="X8" s="13"/>
      <c r="Y8" s="13"/>
      <c r="Z8" s="13"/>
      <c r="AA8" s="10"/>
      <c r="AB8" s="13"/>
      <c r="AC8" s="10"/>
      <c r="AD8" s="10" t="s">
        <v>139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141</v>
      </c>
      <c r="B1" s="4" t="s">
        <v>142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143</v>
      </c>
      <c r="H1" s="4" t="s">
        <v>144</v>
      </c>
      <c r="I1" s="4" t="s">
        <v>13</v>
      </c>
      <c r="J1" s="4" t="s">
        <v>17</v>
      </c>
      <c r="K1" s="4" t="s">
        <v>18</v>
      </c>
      <c r="L1" s="9" t="s">
        <v>145</v>
      </c>
      <c r="M1" s="4" t="s">
        <v>146</v>
      </c>
      <c r="N1" s="4" t="s">
        <v>147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149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1274</v>
      </c>
      <c r="E2" t="str">
        <f>VLOOKUP(A2,HOP!A:L,12,0)</f>
        <v>1274.00</v>
      </c>
      <c r="F2" t="str">
        <f>VLOOKUP(A2,HOP!A:C,3,0)</f>
        <v>2297658</v>
      </c>
      <c r="G2">
        <f>D2-E2</f>
        <v>0</v>
      </c>
      <c r="H2" t="str">
        <f>$H$1&amp;F2</f>
        <v>，2297658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VLOOKUP(A3,HOP!A:T,20,0)</f>
        <v>#N/A</v>
      </c>
    </row>
    <row r="4" ht="14.25" customHeight="1" spans="1:9">
      <c r="A4" s="6" t="s">
        <v>97</v>
      </c>
      <c r="B4" s="7" t="s">
        <v>81</v>
      </c>
      <c r="C4" s="7" t="s">
        <v>102</v>
      </c>
      <c r="D4" s="3">
        <v>171</v>
      </c>
      <c r="E4" t="str">
        <f>VLOOKUP(A4,HOP!A:L,12,0)</f>
        <v>171.00</v>
      </c>
      <c r="F4" t="str">
        <f>VLOOKUP(A4,HOP!A:C,3,0)</f>
        <v>2319318</v>
      </c>
      <c r="G4">
        <f>D4-E4</f>
        <v>0</v>
      </c>
      <c r="H4" t="str">
        <f>$H$1&amp;F4</f>
        <v>，2319318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81</v>
      </c>
      <c r="C5" s="7" t="s">
        <v>102</v>
      </c>
      <c r="D5" s="3">
        <v>611</v>
      </c>
      <c r="E5" t="str">
        <f>VLOOKUP(A5,HOP!A:L,12,0)</f>
        <v>611.00</v>
      </c>
      <c r="F5" t="str">
        <f>VLOOKUP(A5,HOP!A:C,3,0)</f>
        <v>2320567</v>
      </c>
      <c r="G5">
        <f>D5-E5</f>
        <v>0</v>
      </c>
      <c r="H5" t="str">
        <f>$H$1&amp;F5</f>
        <v>，2320567</v>
      </c>
      <c r="I5" t="str">
        <f>VLOOKUP(A5,HOP!A:T,20,0)</f>
        <v>直连</v>
      </c>
    </row>
    <row r="6" ht="14.25" customHeight="1" spans="1:9">
      <c r="A6" s="6" t="s">
        <v>116</v>
      </c>
      <c r="B6" s="7" t="s">
        <v>121</v>
      </c>
      <c r="C6" s="7" t="s">
        <v>122</v>
      </c>
      <c r="D6" s="3">
        <v>233</v>
      </c>
      <c r="E6" t="str">
        <f>VLOOKUP(A6,HOP!A:L,12,0)</f>
        <v>233.00</v>
      </c>
      <c r="F6" t="str">
        <f>VLOOKUP(A6,HOP!A:C,3,0)</f>
        <v>2325416</v>
      </c>
      <c r="G6">
        <f>D6-E6</f>
        <v>0</v>
      </c>
      <c r="H6" t="str">
        <f>$H$1&amp;F6</f>
        <v>，2325416</v>
      </c>
      <c r="I6" t="str">
        <f>VLOOKUP(A6,HOP!A:T,20,0)</f>
        <v>直连</v>
      </c>
    </row>
    <row r="7" ht="14.25" customHeight="1" spans="1:9">
      <c r="A7" s="6" t="s">
        <v>127</v>
      </c>
      <c r="B7" s="7" t="s">
        <v>121</v>
      </c>
      <c r="C7" s="7" t="s">
        <v>133</v>
      </c>
      <c r="D7" s="3">
        <v>510</v>
      </c>
      <c r="E7" t="str">
        <f>VLOOKUP(A7,HOP!A:L,12,0)</f>
        <v>510.00</v>
      </c>
      <c r="F7" t="str">
        <f>VLOOKUP(A7,HOP!A:C,3,0)</f>
        <v>2305580</v>
      </c>
      <c r="G7">
        <f>D7-E7</f>
        <v>0</v>
      </c>
      <c r="H7" t="str">
        <f>$H$1&amp;F7</f>
        <v>，2305580</v>
      </c>
      <c r="I7" t="str">
        <f>VLOOKUP(A7,HOP!A:T,20,0)</f>
        <v>直连</v>
      </c>
    </row>
    <row r="9" spans="4:4">
      <c r="D9" s="3">
        <f>SUM(D2:D8)</f>
        <v>2799</v>
      </c>
    </row>
    <row r="10" ht="14.25" spans="4:4">
      <c r="D10" s="8" t="s">
        <v>23</v>
      </c>
    </row>
    <row r="13" spans="1:1">
      <c r="A13" t="s">
        <v>150</v>
      </c>
    </row>
    <row r="14" spans="1:1">
      <c r="A14" s="5" t="s">
        <v>151</v>
      </c>
    </row>
  </sheetData>
  <autoFilter ref="A1:I7">
    <filterColumn colId="3">
      <filters>
        <filter val="171.00"/>
        <filter val="233.00"/>
        <filter val="510.00"/>
        <filter val="611.00"/>
        <filter val="1,27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152</v>
      </c>
      <c r="B1" s="2" t="s">
        <v>153</v>
      </c>
      <c r="C1" s="2" t="s">
        <v>154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</row>
    <row r="2" s="1" customFormat="1" spans="1:20">
      <c r="A2" s="1" t="s">
        <v>116</v>
      </c>
      <c r="B2" s="1" t="s">
        <v>121</v>
      </c>
      <c r="C2" s="1" t="s">
        <v>117</v>
      </c>
      <c r="D2" s="1" t="s">
        <v>168</v>
      </c>
      <c r="E2" s="1" t="s">
        <v>169</v>
      </c>
      <c r="F2" s="1" t="s">
        <v>121</v>
      </c>
      <c r="G2" s="1" t="s">
        <v>122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73</v>
      </c>
      <c r="S2" s="1" t="s">
        <v>177</v>
      </c>
      <c r="T2" s="1" t="s">
        <v>178</v>
      </c>
    </row>
    <row r="3" s="1" customFormat="1" spans="1:20">
      <c r="A3" s="1" t="s">
        <v>107</v>
      </c>
      <c r="B3" s="1" t="s">
        <v>102</v>
      </c>
      <c r="C3" s="1" t="s">
        <v>108</v>
      </c>
      <c r="D3" s="1" t="s">
        <v>110</v>
      </c>
      <c r="E3" s="1" t="s">
        <v>179</v>
      </c>
      <c r="F3" s="1" t="s">
        <v>81</v>
      </c>
      <c r="G3" s="1" t="s">
        <v>102</v>
      </c>
      <c r="H3" s="1" t="s">
        <v>170</v>
      </c>
      <c r="I3" s="1" t="s">
        <v>180</v>
      </c>
      <c r="J3" s="1" t="s">
        <v>172</v>
      </c>
      <c r="K3" s="1" t="s">
        <v>180</v>
      </c>
      <c r="L3" s="1" t="s">
        <v>180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181</v>
      </c>
      <c r="R3" s="1" t="s">
        <v>73</v>
      </c>
      <c r="S3" s="1" t="s">
        <v>177</v>
      </c>
      <c r="T3" s="1" t="s">
        <v>178</v>
      </c>
    </row>
    <row r="4" s="1" customFormat="1" spans="1:20">
      <c r="A4" s="1" t="s">
        <v>97</v>
      </c>
      <c r="B4" s="1" t="s">
        <v>81</v>
      </c>
      <c r="C4" s="1" t="s">
        <v>98</v>
      </c>
      <c r="D4" s="1" t="s">
        <v>100</v>
      </c>
      <c r="E4" s="1" t="s">
        <v>182</v>
      </c>
      <c r="F4" s="1" t="s">
        <v>81</v>
      </c>
      <c r="G4" s="1" t="s">
        <v>102</v>
      </c>
      <c r="H4" s="1" t="s">
        <v>170</v>
      </c>
      <c r="I4" s="1" t="s">
        <v>183</v>
      </c>
      <c r="J4" s="1" t="s">
        <v>172</v>
      </c>
      <c r="K4" s="1" t="s">
        <v>183</v>
      </c>
      <c r="L4" s="1" t="s">
        <v>183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184</v>
      </c>
      <c r="R4" s="1" t="s">
        <v>73</v>
      </c>
      <c r="S4" s="1" t="s">
        <v>177</v>
      </c>
      <c r="T4" s="1" t="s">
        <v>178</v>
      </c>
    </row>
    <row r="5" s="1" customFormat="1" spans="1:20">
      <c r="A5" s="1" t="s">
        <v>127</v>
      </c>
      <c r="B5" s="1" t="s">
        <v>132</v>
      </c>
      <c r="C5" s="1" t="s">
        <v>128</v>
      </c>
      <c r="D5" s="1" t="s">
        <v>185</v>
      </c>
      <c r="E5" s="1" t="s">
        <v>186</v>
      </c>
      <c r="F5" s="1" t="s">
        <v>121</v>
      </c>
      <c r="G5" s="1" t="s">
        <v>133</v>
      </c>
      <c r="H5" s="1" t="s">
        <v>170</v>
      </c>
      <c r="I5" s="1" t="s">
        <v>187</v>
      </c>
      <c r="J5" s="1" t="s">
        <v>172</v>
      </c>
      <c r="K5" s="1" t="s">
        <v>187</v>
      </c>
      <c r="L5" s="1" t="s">
        <v>187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188</v>
      </c>
      <c r="R5" s="1" t="s">
        <v>73</v>
      </c>
      <c r="S5" s="1" t="s">
        <v>177</v>
      </c>
      <c r="T5" s="1" t="s">
        <v>178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76</v>
      </c>
      <c r="E6" s="1" t="s">
        <v>189</v>
      </c>
      <c r="F6" s="1" t="s">
        <v>80</v>
      </c>
      <c r="G6" s="1" t="s">
        <v>81</v>
      </c>
      <c r="H6" s="1" t="s">
        <v>170</v>
      </c>
      <c r="I6" s="1" t="s">
        <v>190</v>
      </c>
      <c r="J6" s="1" t="s">
        <v>172</v>
      </c>
      <c r="K6" s="1" t="s">
        <v>190</v>
      </c>
      <c r="L6" s="1" t="s">
        <v>190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191</v>
      </c>
      <c r="R6" s="1" t="s">
        <v>73</v>
      </c>
      <c r="S6" s="1" t="s">
        <v>177</v>
      </c>
      <c r="T6" s="1" t="s">
        <v>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2021-12-07T02:31:31Z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14B3D1CBC3EA46B69C8FB19324592E7D</vt:lpwstr>
  </property>
</Properties>
</file>