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</definedName>
  </definedNames>
  <calcPr calcId="144525"/>
</workbook>
</file>

<file path=xl/sharedStrings.xml><?xml version="1.0" encoding="utf-8"?>
<sst xmlns="http://schemas.openxmlformats.org/spreadsheetml/2006/main" count="1294" uniqueCount="347">
  <si>
    <t>去哪儿网酒店预付对账单</t>
  </si>
  <si>
    <t>供应商名称：</t>
  </si>
  <si>
    <t>趣游游</t>
  </si>
  <si>
    <t>结算周期：</t>
  </si>
  <si>
    <t>2021-11-29至2021-12-05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</si>
  <si>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</si>
  <si>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</si>
  <si>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</si>
  <si>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</si>
  <si>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</si>
  <si>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</si>
  <si>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</si>
  <si>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</si>
  <si>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</si>
  <si>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</si>
  <si>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</si>
  <si>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</si>
  <si>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</si>
  <si>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</si>
  <si>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</si>
  <si>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¥7,466.00</t>
  </si>
  <si>
    <t>¥984.00</t>
  </si>
  <si>
    <t>¥3,061.00</t>
  </si>
  <si>
    <t>¥9,543.00</t>
  </si>
  <si>
    <t>分类信息</t>
  </si>
  <si>
    <t>业务类型</t>
  </si>
  <si>
    <t>酒店预付（点击查看明细）</t>
  </si>
  <si>
    <t>¥6,482.00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</si>
  <si>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</si>
  <si>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</si>
  <si>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</si>
  <si>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</si>
  <si>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</si>
  <si>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</si>
  <si>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</si>
  <si>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</si>
  <si>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</si>
  <si>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</si>
  <si>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</si>
  <si>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</si>
  <si>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</si>
  <si>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</si>
  <si>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</si>
  <si>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</si>
  <si>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</si>
  <si>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</si>
  <si>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</si>
  <si>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</si>
  <si>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</si>
  <si>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</si>
  <si>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</si>
  <si>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</si>
  <si>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</si>
  <si>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</si>
  <si>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</si>
  <si>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</si>
  <si>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</si>
  <si>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</si>
  <si>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</si>
  <si>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</si>
  <si>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</si>
  <si>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</si>
  <si>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</si>
  <si>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</si>
  <si>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</si>
  <si>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</si>
  <si>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</si>
  <si>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</si>
  <si>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</si>
  <si>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</si>
  <si>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</si>
  <si>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102830561316</t>
  </si>
  <si>
    <t>酒店预付</t>
  </si>
  <si>
    <t>否</t>
  </si>
  <si>
    <t>普通</t>
  </si>
  <si>
    <t>330591238</t>
  </si>
  <si>
    <t>长春逸君酒店</t>
  </si>
  <si>
    <t>1638814</t>
  </si>
  <si>
    <t>张炜骅</t>
  </si>
  <si>
    <t>2021-11-28</t>
  </si>
  <si>
    <t>2021-11-29</t>
  </si>
  <si>
    <t>¥171.00</t>
  </si>
  <si>
    <t>¥23.00</t>
  </si>
  <si>
    <t>¥148.00</t>
  </si>
  <si>
    <t>精选大床房</t>
  </si>
  <si>
    <t>WEBSITE</t>
  </si>
  <si>
    <t>102825989053</t>
  </si>
  <si>
    <t>301496878</t>
  </si>
  <si>
    <t>梁平戴斯大酒店</t>
  </si>
  <si>
    <t>董泽田</t>
  </si>
  <si>
    <t>2021-11-23</t>
  </si>
  <si>
    <t>2021-11-24</t>
  </si>
  <si>
    <t>¥420.00</t>
  </si>
  <si>
    <t>¥55.00</t>
  </si>
  <si>
    <t>¥365.00</t>
  </si>
  <si>
    <t>豪华大床房</t>
  </si>
  <si>
    <t>102831256264</t>
  </si>
  <si>
    <t>364223117</t>
  </si>
  <si>
    <t>广安枫林商务酒店</t>
  </si>
  <si>
    <t>梁宗华</t>
  </si>
  <si>
    <t>2021-11-30</t>
  </si>
  <si>
    <t>¥133.00</t>
  </si>
  <si>
    <t>¥18.00</t>
  </si>
  <si>
    <t>¥115.00</t>
  </si>
  <si>
    <t>标准双人间</t>
  </si>
  <si>
    <t>102824127422</t>
  </si>
  <si>
    <t>309647164</t>
  </si>
  <si>
    <t>永恒朗悦酒店(南宁欧洲风情小镇店)</t>
  </si>
  <si>
    <t>吴纬民</t>
  </si>
  <si>
    <t>2021-11-22</t>
  </si>
  <si>
    <t>¥291.00</t>
  </si>
  <si>
    <t>¥38.00</t>
  </si>
  <si>
    <t>¥253.00</t>
  </si>
  <si>
    <t>景观双床智能房</t>
  </si>
  <si>
    <t>102832056664</t>
  </si>
  <si>
    <t>364225724</t>
  </si>
  <si>
    <t>平阳君悦商务宾馆</t>
  </si>
  <si>
    <t>沈利栋</t>
  </si>
  <si>
    <t>2021-12-01</t>
  </si>
  <si>
    <t>¥220.00</t>
  </si>
  <si>
    <t>¥29.00</t>
  </si>
  <si>
    <t>¥191.00</t>
  </si>
  <si>
    <t>行政大床房</t>
  </si>
  <si>
    <t>102832344276</t>
  </si>
  <si>
    <t>102832773011</t>
  </si>
  <si>
    <t>311238118</t>
  </si>
  <si>
    <t>句容香榭丽舍酒店</t>
  </si>
  <si>
    <t>屈扬</t>
  </si>
  <si>
    <t>¥187.00</t>
  </si>
  <si>
    <t>¥25.00</t>
  </si>
  <si>
    <t>¥162.00</t>
  </si>
  <si>
    <t>巴洛克雅致大床房</t>
  </si>
  <si>
    <t>102832208580</t>
  </si>
  <si>
    <t>310599670</t>
  </si>
  <si>
    <t>武汉金盾舒悦酒店</t>
  </si>
  <si>
    <t>段军军</t>
  </si>
  <si>
    <t>¥524.00</t>
  </si>
  <si>
    <t>¥69.00</t>
  </si>
  <si>
    <t>¥455.00</t>
  </si>
  <si>
    <t>悦享双床房</t>
  </si>
  <si>
    <t>102832263160</t>
  </si>
  <si>
    <t>329876095</t>
  </si>
  <si>
    <t>铜仁爱丁堡酒店</t>
  </si>
  <si>
    <t>杨柳青</t>
  </si>
  <si>
    <t>¥33.00</t>
  </si>
  <si>
    <t>豪华双床房</t>
  </si>
  <si>
    <t>102832607983</t>
  </si>
  <si>
    <t>常亮</t>
  </si>
  <si>
    <t>悦享大床房</t>
  </si>
  <si>
    <t>102832743819</t>
  </si>
  <si>
    <t>326758864</t>
  </si>
  <si>
    <t>银座佳驿连锁酒店(济南清河北路店)</t>
  </si>
  <si>
    <t>田佳俊</t>
  </si>
  <si>
    <t>¥120.00</t>
  </si>
  <si>
    <t>¥16.00</t>
  </si>
  <si>
    <t>¥104.00</t>
  </si>
  <si>
    <t>特惠大床房</t>
  </si>
  <si>
    <t>102832807846</t>
  </si>
  <si>
    <t>徐加伟</t>
  </si>
  <si>
    <t>¥289.00</t>
  </si>
  <si>
    <t>¥251.00</t>
  </si>
  <si>
    <t>景观大床智能房</t>
  </si>
  <si>
    <t>102832179377</t>
  </si>
  <si>
    <t>364867284</t>
  </si>
  <si>
    <t>辽阳浩瑀国际酒店</t>
  </si>
  <si>
    <t>汪功进</t>
  </si>
  <si>
    <t>2021-12-02</t>
  </si>
  <si>
    <t>¥792.00</t>
  </si>
  <si>
    <t>¥688.00</t>
  </si>
  <si>
    <t>商务套房</t>
  </si>
  <si>
    <t>102833215931</t>
  </si>
  <si>
    <t>364866198</t>
  </si>
  <si>
    <t>开臣璞锦酒店(义乌国际商贸城店)</t>
  </si>
  <si>
    <t>邱柏良</t>
  </si>
  <si>
    <t>¥311.00</t>
  </si>
  <si>
    <t>¥41.00</t>
  </si>
  <si>
    <t>¥270.00</t>
  </si>
  <si>
    <t>雅尚大床房</t>
  </si>
  <si>
    <t>102833230876</t>
  </si>
  <si>
    <t>陈吉明</t>
  </si>
  <si>
    <t>¥276.00</t>
  </si>
  <si>
    <t>¥238.00</t>
  </si>
  <si>
    <t>雅悦大床房</t>
  </si>
  <si>
    <t>102833568341</t>
  </si>
  <si>
    <t>303692173</t>
  </si>
  <si>
    <t>石狮东方巴黎商务酒店</t>
  </si>
  <si>
    <t>蔡荣达</t>
  </si>
  <si>
    <t>¥127.00</t>
  </si>
  <si>
    <t>¥17.00</t>
  </si>
  <si>
    <t>¥110.00</t>
  </si>
  <si>
    <t>102833900775</t>
  </si>
  <si>
    <t>364227215</t>
  </si>
  <si>
    <t>墨·酒店(盐城中茵海华店)</t>
  </si>
  <si>
    <t>王骁</t>
  </si>
  <si>
    <t>¥195.00</t>
  </si>
  <si>
    <t>¥26.00</t>
  </si>
  <si>
    <t>¥169.00</t>
  </si>
  <si>
    <t>商务双床房</t>
  </si>
  <si>
    <t>102833545937</t>
  </si>
  <si>
    <t>102833510772</t>
  </si>
  <si>
    <t>353954963</t>
  </si>
  <si>
    <t>赣州沃尔顿皇家花园酒店</t>
  </si>
  <si>
    <t>周士迪</t>
  </si>
  <si>
    <t>2021-12-03</t>
  </si>
  <si>
    <t>¥1,330.00</t>
  </si>
  <si>
    <t>¥174.00</t>
  </si>
  <si>
    <t>¥1,156.00</t>
  </si>
  <si>
    <t>皇家观景房</t>
  </si>
  <si>
    <t>102832031332</t>
  </si>
  <si>
    <t>329870836</t>
  </si>
  <si>
    <t>绵阳富临大都会酒店</t>
  </si>
  <si>
    <t>谢佳玲</t>
  </si>
  <si>
    <t>2021-12-04</t>
  </si>
  <si>
    <t>2021-12-05</t>
  </si>
  <si>
    <t>¥881.00</t>
  </si>
  <si>
    <t>¥766.00</t>
  </si>
  <si>
    <t>豪华亲子家庭套房A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</si>
  <si>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</si>
  <si>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</si>
  <si>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</si>
  <si>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</si>
  <si>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</si>
  <si>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</si>
  <si>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</si>
  <si>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</si>
  <si>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</si>
  <si>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csg_manual_202111151059514517167</t>
  </si>
  <si>
    <t>102702289858</t>
  </si>
  <si>
    <t>2021-11-15</t>
  </si>
  <si>
    <t>赔付-房费追回</t>
  </si>
  <si>
    <t>¥504.00</t>
  </si>
  <si>
    <t>--</t>
  </si>
  <si>
    <t>此单Q聚合错误，故需退还代理173并结算 331，共504</t>
  </si>
  <si>
    <t>csg_manual_202111121034164547706</t>
  </si>
  <si>
    <t>102700020760</t>
  </si>
  <si>
    <t>2021-11-12</t>
  </si>
  <si>
    <t>¥1,101.00</t>
  </si>
  <si>
    <t>此单属规则外取消，查看代理提供凭证核实酒店不同意取消，故需退还代理1101</t>
  </si>
  <si>
    <t>csg_manual_202111121034163551718</t>
  </si>
  <si>
    <t>102735682490</t>
  </si>
  <si>
    <t>¥278.00</t>
  </si>
  <si>
    <t>此单属规则外取消，查看代理提供凭证核实酒店不同意取消，故需退还代理278</t>
  </si>
  <si>
    <t>csg_manual_20211112103416269177</t>
  </si>
  <si>
    <t>102646812808</t>
  </si>
  <si>
    <t>¥232.00</t>
  </si>
  <si>
    <t>此单属规则外取消，查看代理提供凭证核实酒店不同意取消，故需结算代理232</t>
  </si>
  <si>
    <t>csg_manual_202111121034161696735</t>
  </si>
  <si>
    <t>102700356932</t>
  </si>
  <si>
    <t>¥359.00</t>
  </si>
  <si>
    <t>此单属规则外取消，查看代理提供凭证核实酒店不同意取消，故需退还代理359</t>
  </si>
  <si>
    <t>csg_manual_202111121034066712099</t>
  </si>
  <si>
    <t>102640641622</t>
  </si>
  <si>
    <t>¥248.00</t>
  </si>
  <si>
    <t>此单规则外取消，查看代理商已提供凭证核实酒店不同意取消，查看已扣248故退回代理248</t>
  </si>
  <si>
    <t>csg_manual_202111121034046644558</t>
  </si>
  <si>
    <t>102566023018</t>
  </si>
  <si>
    <t>¥339.00</t>
  </si>
  <si>
    <t>此单规则外取消，查看代理商已提供凭证核实酒店不同意取消，故需退还代理339</t>
  </si>
  <si>
    <t>返现日期</t>
  </si>
  <si>
    <t>，</t>
  </si>
  <si>
    <r>
      <t>本期收回</t>
    </r>
    <r>
      <rPr>
        <sz val="10"/>
        <rFont val="Arial"/>
        <charset val="134"/>
      </rPr>
      <t>504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</si>
  <si>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1101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</si>
  <si>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</si>
  <si>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359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</si>
  <si>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</si>
  <si>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</t>
    </r>
  </si>
  <si>
    <t>A211207104324481</t>
  </si>
  <si>
    <r>
      <t>总计：</t>
    </r>
    <r>
      <rPr>
        <sz val="10"/>
        <rFont val="Arial"/>
        <charset val="134"/>
      </rPr>
      <t>9543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</si>
  <si>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</si>
  <si>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</si>
  <si>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</si>
  <si>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</si>
  <si>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</si>
  <si>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</si>
  <si>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</si>
  <si>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</si>
  <si>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</si>
  <si>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</si>
  <si>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</si>
  <si>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</si>
  <si>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</si>
  <si>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</si>
  <si>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</si>
  <si>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</si>
  <si>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2321440</t>
  </si>
  <si>
    <t>开臣璞锦酒店(义乌之心店)</t>
  </si>
  <si>
    <t>退房日周结</t>
  </si>
  <si>
    <t>238.00</t>
  </si>
  <si>
    <t>RMB</t>
  </si>
  <si>
    <t>0</t>
  </si>
  <si>
    <t>0.00</t>
  </si>
  <si>
    <t>趣游游国内直连</t>
  </si>
  <si>
    <t>2021-12-01 15:46:43</t>
  </si>
  <si>
    <t>汇智国际旅游发展有限公司</t>
  </si>
  <si>
    <t>直连</t>
  </si>
  <si>
    <t>2321165</t>
  </si>
  <si>
    <t>169.00</t>
  </si>
  <si>
    <t>2021-12-01 13:26:38</t>
  </si>
  <si>
    <t>2320953</t>
  </si>
  <si>
    <t>永恒朗悦酒店（南宁中关村欧洲风情小镇店）</t>
  </si>
  <si>
    <t>251.00</t>
  </si>
  <si>
    <t>2021-12-01 11:58:03</t>
  </si>
  <si>
    <t>2320859</t>
  </si>
  <si>
    <t>270.00</t>
  </si>
  <si>
    <t>2021-12-01 11:15:23</t>
  </si>
  <si>
    <t>2320713</t>
  </si>
  <si>
    <t>1156.00</t>
  </si>
  <si>
    <t>2021-12-01 09:40:45</t>
  </si>
  <si>
    <t>2320596</t>
  </si>
  <si>
    <t>110.00</t>
  </si>
  <si>
    <t>2021-12-01 03:20:41</t>
  </si>
  <si>
    <t>2320413</t>
  </si>
  <si>
    <t>191.00</t>
  </si>
  <si>
    <t>2021-11-30 22:00:19</t>
  </si>
  <si>
    <t>2320249</t>
  </si>
  <si>
    <t>香榭丽舍酒店</t>
  </si>
  <si>
    <t>162.00</t>
  </si>
  <si>
    <t>2021-11-30 20:13:31</t>
  </si>
  <si>
    <t>2320104</t>
  </si>
  <si>
    <t>455.00</t>
  </si>
  <si>
    <t>2021-11-30 19:01:44</t>
  </si>
  <si>
    <t>2320092</t>
  </si>
  <si>
    <t>2021-11-30 18:55:13</t>
  </si>
  <si>
    <t>2319582</t>
  </si>
  <si>
    <t>富临大都会酒店</t>
  </si>
  <si>
    <t>766.00</t>
  </si>
  <si>
    <t>2021-11-30 14:11:59</t>
  </si>
  <si>
    <t>2319466</t>
  </si>
  <si>
    <t>115.00</t>
  </si>
  <si>
    <t>2021-11-30 12:29:28</t>
  </si>
  <si>
    <t>2319408</t>
  </si>
  <si>
    <t>银座佳驿（济南清河北路店）</t>
  </si>
  <si>
    <t>104.00</t>
  </si>
  <si>
    <t>2021-11-30 11:52:44</t>
  </si>
  <si>
    <t>2319355</t>
  </si>
  <si>
    <t>220.00</t>
  </si>
  <si>
    <t>2021-11-30 11:13:26</t>
  </si>
  <si>
    <t>2319301</t>
  </si>
  <si>
    <t>688.00</t>
  </si>
  <si>
    <t>2021-11-30 10:31:28</t>
  </si>
  <si>
    <t>2319210</t>
  </si>
  <si>
    <t>2021-11-30 08:55:13</t>
  </si>
  <si>
    <t>2318696</t>
  </si>
  <si>
    <t>2021-11-29 18:52:30</t>
  </si>
  <si>
    <t>2317470</t>
  </si>
  <si>
    <t>148.00</t>
  </si>
  <si>
    <t>2021-11-28 19:36:35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</si>
</sst>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35" fillId="32" borderId="17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91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80</v>
      </c>
      <c r="P4" s="7" t="s">
        <v>100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90</v>
      </c>
      <c r="P5" s="7" t="s">
        <v>91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100</v>
      </c>
      <c r="O6" s="7" t="s">
        <v>100</v>
      </c>
      <c r="P6" s="7" t="s">
        <v>118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97</v>
      </c>
      <c r="H7" s="7" t="s">
        <v>98</v>
      </c>
      <c r="I7" s="7" t="s">
        <v>77</v>
      </c>
      <c r="J7" s="7" t="s">
        <v>2</v>
      </c>
      <c r="K7" s="7" t="s">
        <v>99</v>
      </c>
      <c r="L7" s="7">
        <v>1</v>
      </c>
      <c r="M7" s="7">
        <v>1</v>
      </c>
      <c r="N7" s="7" t="s">
        <v>100</v>
      </c>
      <c r="O7" s="7" t="s">
        <v>100</v>
      </c>
      <c r="P7" s="7" t="s">
        <v>118</v>
      </c>
      <c r="Q7" s="7"/>
      <c r="R7" s="12" t="s">
        <v>101</v>
      </c>
      <c r="S7" s="14" t="s">
        <v>19</v>
      </c>
      <c r="T7" s="7"/>
      <c r="U7" s="12" t="s">
        <v>19</v>
      </c>
      <c r="V7" s="12" t="s">
        <v>101</v>
      </c>
      <c r="W7" s="14" t="s">
        <v>102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103</v>
      </c>
      <c r="AD7" t="s">
        <v>6</v>
      </c>
      <c r="AE7" t="s">
        <v>104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124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1</v>
      </c>
      <c r="N8" s="7" t="s">
        <v>100</v>
      </c>
      <c r="O8" s="7" t="s">
        <v>100</v>
      </c>
      <c r="P8" s="7" t="s">
        <v>118</v>
      </c>
      <c r="Q8" s="7"/>
      <c r="R8" s="12" t="s">
        <v>128</v>
      </c>
      <c r="S8" s="14" t="s">
        <v>19</v>
      </c>
      <c r="T8" s="7"/>
      <c r="U8" s="12" t="s">
        <v>19</v>
      </c>
      <c r="V8" s="12" t="s">
        <v>128</v>
      </c>
      <c r="W8" s="14" t="s">
        <v>129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132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1</v>
      </c>
      <c r="N9" s="7" t="s">
        <v>100</v>
      </c>
      <c r="O9" s="7" t="s">
        <v>100</v>
      </c>
      <c r="P9" s="7" t="s">
        <v>118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118</v>
      </c>
      <c r="Q10" s="7"/>
      <c r="R10" s="12" t="s">
        <v>112</v>
      </c>
      <c r="S10" s="14" t="s">
        <v>19</v>
      </c>
      <c r="T10" s="7"/>
      <c r="U10" s="12" t="s">
        <v>19</v>
      </c>
      <c r="V10" s="12" t="s">
        <v>112</v>
      </c>
      <c r="W10" s="14" t="s">
        <v>144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119</v>
      </c>
      <c r="AD10" t="s">
        <v>6</v>
      </c>
      <c r="AE10" t="s">
        <v>145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133</v>
      </c>
      <c r="H11" s="7" t="s">
        <v>134</v>
      </c>
      <c r="I11" s="7" t="s">
        <v>77</v>
      </c>
      <c r="J11" s="7" t="s">
        <v>2</v>
      </c>
      <c r="K11" s="7" t="s">
        <v>147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118</v>
      </c>
      <c r="Q11" s="7"/>
      <c r="R11" s="12" t="s">
        <v>136</v>
      </c>
      <c r="S11" s="14" t="s">
        <v>19</v>
      </c>
      <c r="T11" s="7"/>
      <c r="U11" s="12" t="s">
        <v>19</v>
      </c>
      <c r="V11" s="12" t="s">
        <v>136</v>
      </c>
      <c r="W11" s="14" t="s">
        <v>137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138</v>
      </c>
      <c r="AD11" t="s">
        <v>6</v>
      </c>
      <c r="AE11" t="s">
        <v>148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149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150</v>
      </c>
      <c r="H12" s="7" t="s">
        <v>151</v>
      </c>
      <c r="I12" s="7" t="s">
        <v>77</v>
      </c>
      <c r="J12" s="7" t="s">
        <v>2</v>
      </c>
      <c r="K12" s="7" t="s">
        <v>152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118</v>
      </c>
      <c r="Q12" s="7"/>
      <c r="R12" s="12" t="s">
        <v>153</v>
      </c>
      <c r="S12" s="14" t="s">
        <v>19</v>
      </c>
      <c r="T12" s="7"/>
      <c r="U12" s="12" t="s">
        <v>19</v>
      </c>
      <c r="V12" s="12" t="s">
        <v>153</v>
      </c>
      <c r="W12" s="14" t="s">
        <v>154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106</v>
      </c>
      <c r="H13" s="7" t="s">
        <v>107</v>
      </c>
      <c r="I13" s="7" t="s">
        <v>77</v>
      </c>
      <c r="J13" s="7" t="s">
        <v>2</v>
      </c>
      <c r="K13" s="7" t="s">
        <v>158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118</v>
      </c>
      <c r="Q13" s="7"/>
      <c r="R13" s="12" t="s">
        <v>159</v>
      </c>
      <c r="S13" s="14" t="s">
        <v>19</v>
      </c>
      <c r="T13" s="7"/>
      <c r="U13" s="12" t="s">
        <v>19</v>
      </c>
      <c r="V13" s="12" t="s">
        <v>159</v>
      </c>
      <c r="W13" s="14" t="s">
        <v>111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163</v>
      </c>
      <c r="H14" s="7" t="s">
        <v>164</v>
      </c>
      <c r="I14" s="7" t="s">
        <v>77</v>
      </c>
      <c r="J14" s="7" t="s">
        <v>2</v>
      </c>
      <c r="K14" s="7" t="s">
        <v>165</v>
      </c>
      <c r="L14" s="7">
        <v>1</v>
      </c>
      <c r="M14" s="7">
        <v>2</v>
      </c>
      <c r="N14" s="7" t="s">
        <v>100</v>
      </c>
      <c r="O14" s="7" t="s">
        <v>100</v>
      </c>
      <c r="P14" s="7" t="s">
        <v>166</v>
      </c>
      <c r="Q14" s="7"/>
      <c r="R14" s="12" t="s">
        <v>167</v>
      </c>
      <c r="S14" s="14" t="s">
        <v>19</v>
      </c>
      <c r="T14" s="7"/>
      <c r="U14" s="12" t="s">
        <v>19</v>
      </c>
      <c r="V14" s="12" t="s">
        <v>167</v>
      </c>
      <c r="W14" s="14" t="s">
        <v>155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168</v>
      </c>
      <c r="AD14" t="s">
        <v>6</v>
      </c>
      <c r="AE14" t="s">
        <v>169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171</v>
      </c>
      <c r="H15" s="7" t="s">
        <v>172</v>
      </c>
      <c r="I15" s="7" t="s">
        <v>77</v>
      </c>
      <c r="J15" s="7" t="s">
        <v>2</v>
      </c>
      <c r="K15" s="7" t="s">
        <v>173</v>
      </c>
      <c r="L15" s="7">
        <v>1</v>
      </c>
      <c r="M15" s="7">
        <v>1</v>
      </c>
      <c r="N15" s="7" t="s">
        <v>118</v>
      </c>
      <c r="O15" s="7" t="s">
        <v>118</v>
      </c>
      <c r="P15" s="7" t="s">
        <v>166</v>
      </c>
      <c r="Q15" s="7"/>
      <c r="R15" s="12" t="s">
        <v>174</v>
      </c>
      <c r="S15" s="14" t="s">
        <v>19</v>
      </c>
      <c r="T15" s="7"/>
      <c r="U15" s="12" t="s">
        <v>19</v>
      </c>
      <c r="V15" s="12" t="s">
        <v>174</v>
      </c>
      <c r="W15" s="14" t="s">
        <v>175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178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171</v>
      </c>
      <c r="H16" s="7" t="s">
        <v>172</v>
      </c>
      <c r="I16" s="7" t="s">
        <v>77</v>
      </c>
      <c r="J16" s="7" t="s">
        <v>2</v>
      </c>
      <c r="K16" s="7" t="s">
        <v>179</v>
      </c>
      <c r="L16" s="7">
        <v>1</v>
      </c>
      <c r="M16" s="7">
        <v>1</v>
      </c>
      <c r="N16" s="7" t="s">
        <v>118</v>
      </c>
      <c r="O16" s="7" t="s">
        <v>118</v>
      </c>
      <c r="P16" s="7" t="s">
        <v>166</v>
      </c>
      <c r="Q16" s="7"/>
      <c r="R16" s="12" t="s">
        <v>180</v>
      </c>
      <c r="S16" s="14" t="s">
        <v>19</v>
      </c>
      <c r="T16" s="7"/>
      <c r="U16" s="12" t="s">
        <v>19</v>
      </c>
      <c r="V16" s="12" t="s">
        <v>180</v>
      </c>
      <c r="W16" s="14" t="s">
        <v>111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184</v>
      </c>
      <c r="H17" s="7" t="s">
        <v>185</v>
      </c>
      <c r="I17" s="7" t="s">
        <v>77</v>
      </c>
      <c r="J17" s="7" t="s">
        <v>2</v>
      </c>
      <c r="K17" s="7" t="s">
        <v>186</v>
      </c>
      <c r="L17" s="7">
        <v>1</v>
      </c>
      <c r="M17" s="7">
        <v>1</v>
      </c>
      <c r="N17" s="7" t="s">
        <v>118</v>
      </c>
      <c r="O17" s="7" t="s">
        <v>118</v>
      </c>
      <c r="P17" s="7" t="s">
        <v>166</v>
      </c>
      <c r="Q17" s="7"/>
      <c r="R17" s="12" t="s">
        <v>187</v>
      </c>
      <c r="S17" s="14" t="s">
        <v>19</v>
      </c>
      <c r="T17" s="7"/>
      <c r="U17" s="12" t="s">
        <v>19</v>
      </c>
      <c r="V17" s="12" t="s">
        <v>187</v>
      </c>
      <c r="W17" s="14" t="s">
        <v>188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189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191</v>
      </c>
      <c r="H18" s="7" t="s">
        <v>192</v>
      </c>
      <c r="I18" s="7" t="s">
        <v>77</v>
      </c>
      <c r="J18" s="7" t="s">
        <v>2</v>
      </c>
      <c r="K18" s="7" t="s">
        <v>193</v>
      </c>
      <c r="L18" s="7">
        <v>1</v>
      </c>
      <c r="M18" s="7">
        <v>1</v>
      </c>
      <c r="N18" s="7" t="s">
        <v>118</v>
      </c>
      <c r="O18" s="7" t="s">
        <v>118</v>
      </c>
      <c r="P18" s="7" t="s">
        <v>166</v>
      </c>
      <c r="Q18" s="7"/>
      <c r="R18" s="12" t="s">
        <v>194</v>
      </c>
      <c r="S18" s="14" t="s">
        <v>19</v>
      </c>
      <c r="T18" s="7"/>
      <c r="U18" s="12" t="s">
        <v>19</v>
      </c>
      <c r="V18" s="12" t="s">
        <v>194</v>
      </c>
      <c r="W18" s="14" t="s">
        <v>195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196</v>
      </c>
      <c r="AD18" t="s">
        <v>6</v>
      </c>
      <c r="AE18" t="s">
        <v>197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198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106</v>
      </c>
      <c r="H19" s="7" t="s">
        <v>107</v>
      </c>
      <c r="I19" s="7" t="s">
        <v>77</v>
      </c>
      <c r="J19" s="7" t="s">
        <v>2</v>
      </c>
      <c r="K19" s="7" t="s">
        <v>158</v>
      </c>
      <c r="L19" s="7">
        <v>1</v>
      </c>
      <c r="M19" s="7">
        <v>1</v>
      </c>
      <c r="N19" s="7" t="s">
        <v>118</v>
      </c>
      <c r="O19" s="7" t="s">
        <v>118</v>
      </c>
      <c r="P19" s="7" t="s">
        <v>166</v>
      </c>
      <c r="Q19" s="7"/>
      <c r="R19" s="12" t="s">
        <v>159</v>
      </c>
      <c r="S19" s="14" t="s">
        <v>19</v>
      </c>
      <c r="T19" s="7"/>
      <c r="U19" s="12" t="s">
        <v>19</v>
      </c>
      <c r="V19" s="12" t="s">
        <v>159</v>
      </c>
      <c r="W19" s="14" t="s">
        <v>111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160</v>
      </c>
      <c r="AD19" t="s">
        <v>6</v>
      </c>
      <c r="AE19" t="s">
        <v>161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199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200</v>
      </c>
      <c r="H20" s="7" t="s">
        <v>201</v>
      </c>
      <c r="I20" s="7" t="s">
        <v>77</v>
      </c>
      <c r="J20" s="7" t="s">
        <v>2</v>
      </c>
      <c r="K20" s="7" t="s">
        <v>202</v>
      </c>
      <c r="L20" s="7">
        <v>1</v>
      </c>
      <c r="M20" s="7">
        <v>2</v>
      </c>
      <c r="N20" s="7" t="s">
        <v>118</v>
      </c>
      <c r="O20" s="7" t="s">
        <v>118</v>
      </c>
      <c r="P20" s="7" t="s">
        <v>203</v>
      </c>
      <c r="Q20" s="7"/>
      <c r="R20" s="12" t="s">
        <v>204</v>
      </c>
      <c r="S20" s="14" t="s">
        <v>19</v>
      </c>
      <c r="T20" s="7"/>
      <c r="U20" s="12" t="s">
        <v>19</v>
      </c>
      <c r="V20" s="12" t="s">
        <v>204</v>
      </c>
      <c r="W20" s="14" t="s">
        <v>205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206</v>
      </c>
      <c r="AD20" t="s">
        <v>6</v>
      </c>
      <c r="AE20" t="s">
        <v>207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208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209</v>
      </c>
      <c r="H21" s="7" t="s">
        <v>210</v>
      </c>
      <c r="I21" s="7" t="s">
        <v>77</v>
      </c>
      <c r="J21" s="7" t="s">
        <v>2</v>
      </c>
      <c r="K21" s="7" t="s">
        <v>211</v>
      </c>
      <c r="L21" s="7">
        <v>1</v>
      </c>
      <c r="M21" s="7">
        <v>1</v>
      </c>
      <c r="N21" s="7" t="s">
        <v>100</v>
      </c>
      <c r="O21" s="7" t="s">
        <v>212</v>
      </c>
      <c r="P21" s="7" t="s">
        <v>213</v>
      </c>
      <c r="Q21" s="7"/>
      <c r="R21" s="12" t="s">
        <v>214</v>
      </c>
      <c r="S21" s="14" t="s">
        <v>19</v>
      </c>
      <c r="T21" s="7"/>
      <c r="U21" s="12" t="s">
        <v>19</v>
      </c>
      <c r="V21" s="12" t="s">
        <v>214</v>
      </c>
      <c r="W21" s="14" t="s">
        <v>103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85</v>
      </c>
      <c r="AG21" t="s">
        <v>73</v>
      </c>
      <c r="AH21" t="s">
        <v>19</v>
      </c>
    </row>
    <row r="22" customHeight="1" spans="1:32">
      <c r="A22" s="10" t="s">
        <v>217</v>
      </c>
      <c r="B22" s="10"/>
      <c r="C22" s="10" t="s">
        <v>218</v>
      </c>
      <c r="D22" s="10"/>
      <c r="E22" s="10"/>
      <c r="F22" s="10"/>
      <c r="G22" s="10" t="s">
        <v>218</v>
      </c>
      <c r="H22" s="10" t="s">
        <v>218</v>
      </c>
      <c r="I22" s="10" t="s">
        <v>218</v>
      </c>
      <c r="J22" s="10" t="s">
        <v>218</v>
      </c>
      <c r="K22" s="10" t="s">
        <v>218</v>
      </c>
      <c r="L22" s="10" t="s">
        <v>218</v>
      </c>
      <c r="M22" s="10" t="s">
        <v>218</v>
      </c>
      <c r="N22" s="10" t="s">
        <v>218</v>
      </c>
      <c r="O22" s="10" t="s">
        <v>218</v>
      </c>
      <c r="P22" s="10" t="s">
        <v>218</v>
      </c>
      <c r="Q22" s="10"/>
      <c r="R22" s="13" t="s">
        <v>20</v>
      </c>
      <c r="S22" s="13" t="s">
        <v>19</v>
      </c>
      <c r="T22" s="10" t="s">
        <v>218</v>
      </c>
      <c r="U22" s="13"/>
      <c r="V22" s="13" t="s">
        <v>20</v>
      </c>
      <c r="W22" s="13" t="s">
        <v>21</v>
      </c>
      <c r="X22" s="13"/>
      <c r="Y22" s="13"/>
      <c r="Z22" s="13"/>
      <c r="AA22" s="10"/>
      <c r="AB22" s="13"/>
      <c r="AC22" s="10"/>
      <c r="AD22" s="10" t="s">
        <v>218</v>
      </c>
      <c r="AE22" s="10"/>
      <c r="AF2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219</v>
      </c>
      <c r="B1" s="4" t="s">
        <v>220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221</v>
      </c>
      <c r="H1" s="4" t="s">
        <v>222</v>
      </c>
      <c r="I1" s="4" t="s">
        <v>13</v>
      </c>
      <c r="J1" s="4" t="s">
        <v>17</v>
      </c>
      <c r="K1" s="4" t="s">
        <v>18</v>
      </c>
      <c r="L1" s="11" t="s">
        <v>223</v>
      </c>
      <c r="M1" s="4" t="s">
        <v>224</v>
      </c>
      <c r="N1" s="4" t="s">
        <v>225</v>
      </c>
    </row>
    <row r="2" ht="14.25" customHeight="1" spans="1:256">
      <c r="A2" s="6" t="s">
        <v>226</v>
      </c>
      <c r="B2" s="7" t="s">
        <v>227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228</v>
      </c>
      <c r="H2" s="7" t="s">
        <v>229</v>
      </c>
      <c r="I2" s="12" t="s">
        <v>230</v>
      </c>
      <c r="J2" s="12" t="s">
        <v>19</v>
      </c>
      <c r="K2" s="12" t="s">
        <v>230</v>
      </c>
      <c r="L2" s="7" t="s">
        <v>231</v>
      </c>
      <c r="M2" s="7" t="s">
        <v>232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233</v>
      </c>
      <c r="B3" s="7" t="s">
        <v>234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235</v>
      </c>
      <c r="H3" s="7" t="s">
        <v>229</v>
      </c>
      <c r="I3" s="12" t="s">
        <v>236</v>
      </c>
      <c r="J3" s="12" t="s">
        <v>19</v>
      </c>
      <c r="K3" s="12" t="s">
        <v>236</v>
      </c>
      <c r="L3" s="7" t="s">
        <v>231</v>
      </c>
      <c r="M3" s="7" t="s">
        <v>237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238</v>
      </c>
      <c r="B4" s="7" t="s">
        <v>239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235</v>
      </c>
      <c r="H4" s="7" t="s">
        <v>229</v>
      </c>
      <c r="I4" s="12" t="s">
        <v>240</v>
      </c>
      <c r="J4" s="12" t="s">
        <v>19</v>
      </c>
      <c r="K4" s="12" t="s">
        <v>240</v>
      </c>
      <c r="L4" s="7" t="s">
        <v>231</v>
      </c>
      <c r="M4" s="7" t="s">
        <v>241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242</v>
      </c>
      <c r="B5" s="7" t="s">
        <v>243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235</v>
      </c>
      <c r="H5" s="7" t="s">
        <v>229</v>
      </c>
      <c r="I5" s="12" t="s">
        <v>244</v>
      </c>
      <c r="J5" s="12" t="s">
        <v>19</v>
      </c>
      <c r="K5" s="12" t="s">
        <v>244</v>
      </c>
      <c r="L5" s="7" t="s">
        <v>231</v>
      </c>
      <c r="M5" s="7" t="s">
        <v>245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246</v>
      </c>
      <c r="B6" s="7" t="s">
        <v>247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235</v>
      </c>
      <c r="H6" s="7" t="s">
        <v>229</v>
      </c>
      <c r="I6" s="12" t="s">
        <v>248</v>
      </c>
      <c r="J6" s="12" t="s">
        <v>19</v>
      </c>
      <c r="K6" s="12" t="s">
        <v>248</v>
      </c>
      <c r="L6" s="7" t="s">
        <v>231</v>
      </c>
      <c r="M6" s="7" t="s">
        <v>249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250</v>
      </c>
      <c r="B7" s="7" t="s">
        <v>251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235</v>
      </c>
      <c r="H7" s="7" t="s">
        <v>229</v>
      </c>
      <c r="I7" s="12" t="s">
        <v>252</v>
      </c>
      <c r="J7" s="12" t="s">
        <v>19</v>
      </c>
      <c r="K7" s="12" t="s">
        <v>252</v>
      </c>
      <c r="L7" s="7" t="s">
        <v>231</v>
      </c>
      <c r="M7" s="7" t="s">
        <v>253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254</v>
      </c>
      <c r="B8" s="7" t="s">
        <v>255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235</v>
      </c>
      <c r="H8" s="7" t="s">
        <v>229</v>
      </c>
      <c r="I8" s="12" t="s">
        <v>256</v>
      </c>
      <c r="J8" s="12" t="s">
        <v>19</v>
      </c>
      <c r="K8" s="12" t="s">
        <v>256</v>
      </c>
      <c r="L8" s="7" t="s">
        <v>231</v>
      </c>
      <c r="M8" s="7" t="s">
        <v>257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0" t="s">
        <v>217</v>
      </c>
      <c r="B9" s="10" t="s">
        <v>218</v>
      </c>
      <c r="C9" s="10" t="s">
        <v>218</v>
      </c>
      <c r="D9" s="10" t="s">
        <v>218</v>
      </c>
      <c r="E9" s="10"/>
      <c r="F9" s="10"/>
      <c r="G9" s="10" t="s">
        <v>218</v>
      </c>
      <c r="H9" s="10" t="s">
        <v>218</v>
      </c>
      <c r="I9" s="13" t="s">
        <v>22</v>
      </c>
      <c r="J9" s="13"/>
      <c r="K9" s="13"/>
      <c r="L9" s="10"/>
      <c r="M9" s="10" t="s">
        <v>218</v>
      </c>
      <c r="N9" t="s">
        <v>218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258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I47" sqref="I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259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148</v>
      </c>
      <c r="E2" t="str">
        <f>VLOOKUP(A2,HOP!A:L,12,0)</f>
        <v>148.00</v>
      </c>
      <c r="F2" t="str">
        <f>VLOOKUP(A2,HOP!A:C,3,0)</f>
        <v>2317470</v>
      </c>
      <c r="G2">
        <f>D2-E2</f>
        <v>0</v>
      </c>
      <c r="H2" t="str">
        <f>$H$1&amp;F2</f>
        <v>，2317470</v>
      </c>
      <c r="I2" t="str">
        <f>VLOOKUP(A2,HOP!A:T,20,0)</f>
        <v>直连</v>
      </c>
    </row>
    <row r="3" ht="14.25" hidden="1" customHeight="1" spans="1:9">
      <c r="A3" s="43" t="s">
        <v>86</v>
      </c>
      <c r="B3" s="7" t="s">
        <v>90</v>
      </c>
      <c r="C3" s="7" t="s">
        <v>91</v>
      </c>
      <c r="D3" s="3">
        <v>365</v>
      </c>
      <c r="E3">
        <v>365</v>
      </c>
      <c r="F3">
        <v>2309365</v>
      </c>
      <c r="G3">
        <f t="shared" ref="G3:G28" si="0">D3-E3</f>
        <v>0</v>
      </c>
      <c r="H3" t="str">
        <f t="shared" ref="H3:H28" si="1">$H$1&amp;F3</f>
        <v>，2309365</v>
      </c>
      <c r="I3" t="e">
        <f>VLOOKUP(A3,HOP!A:T,20,0)</f>
        <v>#N/A</v>
      </c>
    </row>
    <row r="4" ht="14.25" hidden="1" customHeight="1" spans="1:9">
      <c r="A4" s="6" t="s">
        <v>96</v>
      </c>
      <c r="B4" s="7" t="s">
        <v>80</v>
      </c>
      <c r="C4" s="7" t="s">
        <v>100</v>
      </c>
      <c r="D4" s="3">
        <v>115</v>
      </c>
      <c r="E4" t="str">
        <f>VLOOKUP(A4,HOP!A:L,12,0)</f>
        <v>115.00</v>
      </c>
      <c r="F4" t="str">
        <f>VLOOKUP(A4,HOP!A:C,3,0)</f>
        <v>2318696</v>
      </c>
      <c r="G4">
        <f t="shared" si="0"/>
        <v>0</v>
      </c>
      <c r="H4" t="str">
        <f t="shared" si="1"/>
        <v>，2318696</v>
      </c>
      <c r="I4" t="str">
        <f>VLOOKUP(A4,HOP!A:T,20,0)</f>
        <v>直连</v>
      </c>
    </row>
    <row r="5" ht="14.25" hidden="1" customHeight="1" spans="1:9">
      <c r="A5" s="43" t="s">
        <v>105</v>
      </c>
      <c r="B5" s="7" t="s">
        <v>90</v>
      </c>
      <c r="C5" s="7" t="s">
        <v>91</v>
      </c>
      <c r="D5" s="3">
        <v>253</v>
      </c>
      <c r="E5">
        <v>253</v>
      </c>
      <c r="F5">
        <v>2308210</v>
      </c>
      <c r="G5">
        <f t="shared" si="0"/>
        <v>0</v>
      </c>
      <c r="H5" t="str">
        <f t="shared" si="1"/>
        <v>，2308210</v>
      </c>
      <c r="I5" t="e">
        <f>VLOOKUP(A5,HOP!A:T,20,0)</f>
        <v>#N/A</v>
      </c>
    </row>
    <row r="6" ht="14.25" hidden="1" customHeight="1" spans="1:9">
      <c r="A6" s="6" t="s">
        <v>114</v>
      </c>
      <c r="B6" s="7" t="s">
        <v>100</v>
      </c>
      <c r="C6" s="7" t="s">
        <v>118</v>
      </c>
      <c r="D6" s="3">
        <v>191</v>
      </c>
      <c r="E6" t="str">
        <f>VLOOKUP(A6,HOP!A:L,12,0)</f>
        <v>191.00</v>
      </c>
      <c r="F6" t="str">
        <f>VLOOKUP(A6,HOP!A:C,3,0)</f>
        <v>2320413</v>
      </c>
      <c r="G6">
        <f t="shared" si="0"/>
        <v>0</v>
      </c>
      <c r="H6" t="str">
        <f t="shared" si="1"/>
        <v>，2320413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100</v>
      </c>
      <c r="C7" s="7" t="s">
        <v>118</v>
      </c>
      <c r="D7" s="3">
        <v>115</v>
      </c>
      <c r="E7" t="str">
        <f>VLOOKUP(A7,HOP!A:L,12,0)</f>
        <v>115.00</v>
      </c>
      <c r="F7" t="str">
        <f>VLOOKUP(A7,HOP!A:C,3,0)</f>
        <v>2319466</v>
      </c>
      <c r="G7">
        <f t="shared" si="0"/>
        <v>0</v>
      </c>
      <c r="H7" t="str">
        <f t="shared" si="1"/>
        <v>，2319466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100</v>
      </c>
      <c r="C8" s="7" t="s">
        <v>118</v>
      </c>
      <c r="D8" s="3">
        <v>162</v>
      </c>
      <c r="E8" t="str">
        <f>VLOOKUP(A8,HOP!A:L,12,0)</f>
        <v>162.00</v>
      </c>
      <c r="F8" t="str">
        <f>VLOOKUP(A8,HOP!A:C,3,0)</f>
        <v>2320249</v>
      </c>
      <c r="G8">
        <f t="shared" si="0"/>
        <v>0</v>
      </c>
      <c r="H8" t="str">
        <f t="shared" si="1"/>
        <v>，2320249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100</v>
      </c>
      <c r="C9" s="7" t="s">
        <v>118</v>
      </c>
      <c r="D9" s="3">
        <v>455</v>
      </c>
      <c r="E9" t="str">
        <f>VLOOKUP(A9,HOP!A:L,12,0)</f>
        <v>455.00</v>
      </c>
      <c r="F9" t="str">
        <f>VLOOKUP(A9,HOP!A:C,3,0)</f>
        <v>2320092</v>
      </c>
      <c r="G9">
        <f t="shared" si="0"/>
        <v>0</v>
      </c>
      <c r="H9" t="str">
        <f t="shared" si="1"/>
        <v>，2320092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100</v>
      </c>
      <c r="C10" s="7" t="s">
        <v>118</v>
      </c>
      <c r="D10" s="3">
        <v>220</v>
      </c>
      <c r="E10" t="str">
        <f>VLOOKUP(A10,HOP!A:L,12,0)</f>
        <v>220.00</v>
      </c>
      <c r="F10" t="str">
        <f>VLOOKUP(A10,HOP!A:C,3,0)</f>
        <v>2319355</v>
      </c>
      <c r="G10">
        <f t="shared" si="0"/>
        <v>0</v>
      </c>
      <c r="H10" t="str">
        <f t="shared" si="1"/>
        <v>，2319355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100</v>
      </c>
      <c r="C11" s="7" t="s">
        <v>118</v>
      </c>
      <c r="D11" s="3">
        <v>455</v>
      </c>
      <c r="E11" t="str">
        <f>VLOOKUP(A11,HOP!A:L,12,0)</f>
        <v>455.00</v>
      </c>
      <c r="F11" t="str">
        <f>VLOOKUP(A11,HOP!A:C,3,0)</f>
        <v>2320104</v>
      </c>
      <c r="G11">
        <f t="shared" si="0"/>
        <v>0</v>
      </c>
      <c r="H11" t="str">
        <f t="shared" si="1"/>
        <v>，2320104</v>
      </c>
      <c r="I11" t="str">
        <f>VLOOKUP(A11,HOP!A:T,20,0)</f>
        <v>直连</v>
      </c>
    </row>
    <row r="12" ht="14.25" hidden="1" customHeight="1" spans="1:9">
      <c r="A12" s="6" t="s">
        <v>149</v>
      </c>
      <c r="B12" s="7" t="s">
        <v>100</v>
      </c>
      <c r="C12" s="7" t="s">
        <v>118</v>
      </c>
      <c r="D12" s="3">
        <v>104</v>
      </c>
      <c r="E12" t="str">
        <f>VLOOKUP(A12,HOP!A:L,12,0)</f>
        <v>104.00</v>
      </c>
      <c r="F12" t="str">
        <f>VLOOKUP(A12,HOP!A:C,3,0)</f>
        <v>2319408</v>
      </c>
      <c r="G12">
        <f t="shared" si="0"/>
        <v>0</v>
      </c>
      <c r="H12" t="str">
        <f t="shared" si="1"/>
        <v>，2319408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100</v>
      </c>
      <c r="C13" s="7" t="s">
        <v>118</v>
      </c>
      <c r="D13" s="3">
        <v>251</v>
      </c>
      <c r="E13" t="str">
        <f>VLOOKUP(A13,HOP!A:L,12,0)</f>
        <v>251.00</v>
      </c>
      <c r="F13" t="str">
        <f>VLOOKUP(A13,HOP!A:C,3,0)</f>
        <v>2319210</v>
      </c>
      <c r="G13">
        <f t="shared" si="0"/>
        <v>0</v>
      </c>
      <c r="H13" t="str">
        <f t="shared" si="1"/>
        <v>，2319210</v>
      </c>
      <c r="I13" t="str">
        <f>VLOOKUP(A13,HOP!A:T,20,0)</f>
        <v>直连</v>
      </c>
    </row>
    <row r="14" ht="14.25" hidden="1" customHeight="1" spans="1:9">
      <c r="A14" s="6" t="s">
        <v>162</v>
      </c>
      <c r="B14" s="7" t="s">
        <v>100</v>
      </c>
      <c r="C14" s="7" t="s">
        <v>166</v>
      </c>
      <c r="D14" s="3">
        <v>688</v>
      </c>
      <c r="E14" t="str">
        <f>VLOOKUP(A14,HOP!A:L,12,0)</f>
        <v>688.00</v>
      </c>
      <c r="F14" t="str">
        <f>VLOOKUP(A14,HOP!A:C,3,0)</f>
        <v>2319301</v>
      </c>
      <c r="G14">
        <f t="shared" si="0"/>
        <v>0</v>
      </c>
      <c r="H14" t="str">
        <f t="shared" si="1"/>
        <v>，2319301</v>
      </c>
      <c r="I14" t="str">
        <f>VLOOKUP(A14,HOP!A:T,20,0)</f>
        <v>直连</v>
      </c>
    </row>
    <row r="15" ht="14.25" hidden="1" customHeight="1" spans="1:9">
      <c r="A15" s="6" t="s">
        <v>170</v>
      </c>
      <c r="B15" s="7" t="s">
        <v>118</v>
      </c>
      <c r="C15" s="7" t="s">
        <v>166</v>
      </c>
      <c r="D15" s="3">
        <v>270</v>
      </c>
      <c r="E15" t="str">
        <f>VLOOKUP(A15,HOP!A:L,12,0)</f>
        <v>270.00</v>
      </c>
      <c r="F15" t="str">
        <f>VLOOKUP(A15,HOP!A:C,3,0)</f>
        <v>2320859</v>
      </c>
      <c r="G15">
        <f t="shared" si="0"/>
        <v>0</v>
      </c>
      <c r="H15" t="str">
        <f t="shared" si="1"/>
        <v>，2320859</v>
      </c>
      <c r="I15" t="str">
        <f>VLOOKUP(A15,HOP!A:T,20,0)</f>
        <v>直连</v>
      </c>
    </row>
    <row r="16" ht="14.25" hidden="1" customHeight="1" spans="1:9">
      <c r="A16" s="6" t="s">
        <v>178</v>
      </c>
      <c r="B16" s="7" t="s">
        <v>118</v>
      </c>
      <c r="C16" s="7" t="s">
        <v>166</v>
      </c>
      <c r="D16" s="3">
        <v>238</v>
      </c>
      <c r="E16" t="str">
        <f>VLOOKUP(A16,HOP!A:L,12,0)</f>
        <v>238.00</v>
      </c>
      <c r="F16" t="str">
        <f>VLOOKUP(A16,HOP!A:C,3,0)</f>
        <v>2321440</v>
      </c>
      <c r="G16">
        <f t="shared" si="0"/>
        <v>0</v>
      </c>
      <c r="H16" t="str">
        <f t="shared" si="1"/>
        <v>，2321440</v>
      </c>
      <c r="I16" t="str">
        <f>VLOOKUP(A16,HOP!A:T,20,0)</f>
        <v>直连</v>
      </c>
    </row>
    <row r="17" ht="14.25" hidden="1" customHeight="1" spans="1:9">
      <c r="A17" s="6" t="s">
        <v>183</v>
      </c>
      <c r="B17" s="7" t="s">
        <v>118</v>
      </c>
      <c r="C17" s="7" t="s">
        <v>166</v>
      </c>
      <c r="D17" s="3">
        <v>110</v>
      </c>
      <c r="E17" t="str">
        <f>VLOOKUP(A17,HOP!A:L,12,0)</f>
        <v>110.00</v>
      </c>
      <c r="F17" t="str">
        <f>VLOOKUP(A17,HOP!A:C,3,0)</f>
        <v>2320596</v>
      </c>
      <c r="G17">
        <f t="shared" si="0"/>
        <v>0</v>
      </c>
      <c r="H17" t="str">
        <f t="shared" si="1"/>
        <v>，2320596</v>
      </c>
      <c r="I17" t="str">
        <f>VLOOKUP(A17,HOP!A:T,20,0)</f>
        <v>直连</v>
      </c>
    </row>
    <row r="18" ht="14.25" hidden="1" customHeight="1" spans="1:9">
      <c r="A18" s="6" t="s">
        <v>190</v>
      </c>
      <c r="B18" s="7" t="s">
        <v>118</v>
      </c>
      <c r="C18" s="7" t="s">
        <v>166</v>
      </c>
      <c r="D18" s="3">
        <v>169</v>
      </c>
      <c r="E18" t="str">
        <f>VLOOKUP(A18,HOP!A:L,12,0)</f>
        <v>169.00</v>
      </c>
      <c r="F18" t="str">
        <f>VLOOKUP(A18,HOP!A:C,3,0)</f>
        <v>2321165</v>
      </c>
      <c r="G18">
        <f t="shared" si="0"/>
        <v>0</v>
      </c>
      <c r="H18" t="str">
        <f t="shared" si="1"/>
        <v>，2321165</v>
      </c>
      <c r="I18" t="str">
        <f>VLOOKUP(A18,HOP!A:T,20,0)</f>
        <v>直连</v>
      </c>
    </row>
    <row r="19" ht="14.25" hidden="1" customHeight="1" spans="1:9">
      <c r="A19" s="6" t="s">
        <v>198</v>
      </c>
      <c r="B19" s="7" t="s">
        <v>118</v>
      </c>
      <c r="C19" s="7" t="s">
        <v>166</v>
      </c>
      <c r="D19" s="3">
        <v>251</v>
      </c>
      <c r="E19" t="str">
        <f>VLOOKUP(A19,HOP!A:L,12,0)</f>
        <v>251.00</v>
      </c>
      <c r="F19" t="str">
        <f>VLOOKUP(A19,HOP!A:C,3,0)</f>
        <v>2320953</v>
      </c>
      <c r="G19">
        <f t="shared" si="0"/>
        <v>0</v>
      </c>
      <c r="H19" t="str">
        <f t="shared" si="1"/>
        <v>，2320953</v>
      </c>
      <c r="I19" t="str">
        <f>VLOOKUP(A19,HOP!A:T,20,0)</f>
        <v>直连</v>
      </c>
    </row>
    <row r="20" ht="14.25" hidden="1" customHeight="1" spans="1:9">
      <c r="A20" s="6" t="s">
        <v>199</v>
      </c>
      <c r="B20" s="7" t="s">
        <v>118</v>
      </c>
      <c r="C20" s="7" t="s">
        <v>203</v>
      </c>
      <c r="D20" s="3">
        <v>1156</v>
      </c>
      <c r="E20" t="str">
        <f>VLOOKUP(A20,HOP!A:L,12,0)</f>
        <v>1156.00</v>
      </c>
      <c r="F20" t="str">
        <f>VLOOKUP(A20,HOP!A:C,3,0)</f>
        <v>2320713</v>
      </c>
      <c r="G20">
        <f t="shared" si="0"/>
        <v>0</v>
      </c>
      <c r="H20" t="str">
        <f t="shared" si="1"/>
        <v>，2320713</v>
      </c>
      <c r="I20" t="str">
        <f>VLOOKUP(A20,HOP!A:T,20,0)</f>
        <v>直连</v>
      </c>
    </row>
    <row r="21" ht="14.25" hidden="1" customHeight="1" spans="1:9">
      <c r="A21" s="6" t="s">
        <v>208</v>
      </c>
      <c r="B21" s="7" t="s">
        <v>212</v>
      </c>
      <c r="C21" s="7" t="s">
        <v>213</v>
      </c>
      <c r="D21" s="3">
        <v>766</v>
      </c>
      <c r="E21" t="str">
        <f>VLOOKUP(A21,HOP!A:L,12,0)</f>
        <v>766.00</v>
      </c>
      <c r="F21" t="str">
        <f>VLOOKUP(A21,HOP!A:C,3,0)</f>
        <v>2319582</v>
      </c>
      <c r="G21">
        <f t="shared" si="0"/>
        <v>0</v>
      </c>
      <c r="H21" t="str">
        <f t="shared" si="1"/>
        <v>，2319582</v>
      </c>
      <c r="I21" t="str">
        <f>VLOOKUP(A21,HOP!A:T,20,0)</f>
        <v>直连</v>
      </c>
    </row>
    <row r="22" spans="1:10">
      <c r="A22" s="44" t="s">
        <v>227</v>
      </c>
      <c r="D22" s="8">
        <v>504</v>
      </c>
      <c r="E22" t="e">
        <f>VLOOKUP(A22,HOP!A:L,12,0)</f>
        <v>#N/A</v>
      </c>
      <c r="F22">
        <v>2206540</v>
      </c>
      <c r="G22" t="e">
        <f t="shared" si="0"/>
        <v>#N/A</v>
      </c>
      <c r="H22" t="str">
        <f t="shared" si="1"/>
        <v>，2206540</v>
      </c>
      <c r="I22" t="e">
        <f>VLOOKUP(A22,HOP!A:T,20,0)</f>
        <v>#N/A</v>
      </c>
      <c r="J22" s="5" t="s">
        <v>260</v>
      </c>
    </row>
    <row r="23" spans="1:10">
      <c r="A23" s="44" t="s">
        <v>234</v>
      </c>
      <c r="D23" s="8">
        <v>1101</v>
      </c>
      <c r="E23" t="e">
        <f>VLOOKUP(A23,HOP!A:L,12,0)</f>
        <v>#N/A</v>
      </c>
      <c r="F23">
        <v>2203991</v>
      </c>
      <c r="G23" t="e">
        <f t="shared" si="0"/>
        <v>#N/A</v>
      </c>
      <c r="H23" t="str">
        <f t="shared" si="1"/>
        <v>，2203991</v>
      </c>
      <c r="I23" t="e">
        <f>VLOOKUP(A23,HOP!A:T,20,0)</f>
        <v>#N/A</v>
      </c>
      <c r="J23" s="5" t="s">
        <v>261</v>
      </c>
    </row>
    <row r="24" spans="1:10">
      <c r="A24" s="44" t="s">
        <v>239</v>
      </c>
      <c r="D24" s="8">
        <v>278</v>
      </c>
      <c r="E24" t="e">
        <f>VLOOKUP(A24,HOP!A:L,12,0)</f>
        <v>#N/A</v>
      </c>
      <c r="F24">
        <v>2232614</v>
      </c>
      <c r="G24" t="e">
        <f t="shared" si="0"/>
        <v>#N/A</v>
      </c>
      <c r="H24" t="str">
        <f t="shared" si="1"/>
        <v>，2232614</v>
      </c>
      <c r="I24" t="e">
        <f>VLOOKUP(A24,HOP!A:T,20,0)</f>
        <v>#N/A</v>
      </c>
      <c r="J24" s="5" t="s">
        <v>262</v>
      </c>
    </row>
    <row r="25" hidden="1" spans="1:9">
      <c r="A25" s="44" t="s">
        <v>243</v>
      </c>
      <c r="D25" s="8">
        <v>232</v>
      </c>
      <c r="E25">
        <v>232</v>
      </c>
      <c r="F25">
        <v>2135925</v>
      </c>
      <c r="G25">
        <f t="shared" si="0"/>
        <v>0</v>
      </c>
      <c r="H25" t="str">
        <f t="shared" si="1"/>
        <v>，2135925</v>
      </c>
      <c r="I25" t="e">
        <f>VLOOKUP(A25,HOP!A:T,20,0)</f>
        <v>#N/A</v>
      </c>
    </row>
    <row r="26" spans="1:10">
      <c r="A26" s="44" t="s">
        <v>247</v>
      </c>
      <c r="D26" s="8">
        <v>359</v>
      </c>
      <c r="E26" t="e">
        <f>VLOOKUP(A26,HOP!A:L,12,0)</f>
        <v>#N/A</v>
      </c>
      <c r="F26">
        <v>2203989</v>
      </c>
      <c r="G26" t="e">
        <f t="shared" si="0"/>
        <v>#N/A</v>
      </c>
      <c r="H26" t="str">
        <f t="shared" si="1"/>
        <v>，2203989</v>
      </c>
      <c r="I26" t="e">
        <f>VLOOKUP(A26,HOP!A:T,20,0)</f>
        <v>#N/A</v>
      </c>
      <c r="J26" s="5" t="s">
        <v>263</v>
      </c>
    </row>
    <row r="27" spans="1:10">
      <c r="A27" s="44" t="s">
        <v>251</v>
      </c>
      <c r="D27" s="8">
        <v>248</v>
      </c>
      <c r="E27" t="e">
        <f>VLOOKUP(A27,HOP!A:L,12,0)</f>
        <v>#N/A</v>
      </c>
      <c r="F27">
        <v>2127945</v>
      </c>
      <c r="G27" t="e">
        <f t="shared" si="0"/>
        <v>#N/A</v>
      </c>
      <c r="H27" t="str">
        <f t="shared" si="1"/>
        <v>，2127945</v>
      </c>
      <c r="I27" t="e">
        <f>VLOOKUP(A27,HOP!A:T,20,0)</f>
        <v>#N/A</v>
      </c>
      <c r="J27" s="5" t="s">
        <v>264</v>
      </c>
    </row>
    <row r="28" spans="1:10">
      <c r="A28" s="44" t="s">
        <v>255</v>
      </c>
      <c r="D28" s="8">
        <v>339</v>
      </c>
      <c r="E28" t="e">
        <f>VLOOKUP(A28,HOP!A:L,12,0)</f>
        <v>#N/A</v>
      </c>
      <c r="F28">
        <v>2009159</v>
      </c>
      <c r="G28" t="e">
        <f t="shared" si="0"/>
        <v>#N/A</v>
      </c>
      <c r="H28" t="str">
        <f t="shared" si="1"/>
        <v>，2009159</v>
      </c>
      <c r="I28" t="e">
        <f>VLOOKUP(A28,HOP!A:T,20,0)</f>
        <v>#N/A</v>
      </c>
      <c r="J28" s="5" t="s">
        <v>265</v>
      </c>
    </row>
    <row r="30" spans="4:4">
      <c r="D30" s="3">
        <f>SUM(D2:D29)</f>
        <v>9543</v>
      </c>
    </row>
    <row r="31" ht="14.25" spans="4:4">
      <c r="D31" s="9" t="s">
        <v>23</v>
      </c>
    </row>
    <row r="34" spans="1:1">
      <c r="A34" t="s">
        <v>266</v>
      </c>
    </row>
    <row r="35" spans="1:1">
      <c r="A35" s="5" t="s">
        <v>267</v>
      </c>
    </row>
  </sheetData>
  <autoFilter ref="A1:I28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268</v>
      </c>
      <c r="B1" s="2" t="s">
        <v>269</v>
      </c>
      <c r="C1" s="2" t="s">
        <v>270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271</v>
      </c>
      <c r="I1" s="2" t="s">
        <v>272</v>
      </c>
      <c r="J1" s="2" t="s">
        <v>273</v>
      </c>
      <c r="K1" s="2" t="s">
        <v>274</v>
      </c>
      <c r="L1" s="2" t="s">
        <v>275</v>
      </c>
      <c r="M1" s="2" t="s">
        <v>276</v>
      </c>
      <c r="N1" s="2" t="s">
        <v>277</v>
      </c>
      <c r="O1" s="2" t="s">
        <v>278</v>
      </c>
      <c r="P1" s="2" t="s">
        <v>279</v>
      </c>
      <c r="Q1" s="2" t="s">
        <v>280</v>
      </c>
      <c r="R1" s="2" t="s">
        <v>281</v>
      </c>
      <c r="S1" s="2" t="s">
        <v>282</v>
      </c>
      <c r="T1" s="2" t="s">
        <v>283</v>
      </c>
    </row>
    <row r="2" s="1" customFormat="1" spans="1:20">
      <c r="A2" s="1" t="s">
        <v>178</v>
      </c>
      <c r="B2" s="1" t="s">
        <v>118</v>
      </c>
      <c r="C2" s="1" t="s">
        <v>284</v>
      </c>
      <c r="D2" s="1" t="s">
        <v>285</v>
      </c>
      <c r="E2" s="1" t="s">
        <v>179</v>
      </c>
      <c r="F2" s="1" t="s">
        <v>118</v>
      </c>
      <c r="G2" s="1" t="s">
        <v>166</v>
      </c>
      <c r="H2" s="1" t="s">
        <v>286</v>
      </c>
      <c r="I2" s="1" t="s">
        <v>287</v>
      </c>
      <c r="J2" s="1" t="s">
        <v>288</v>
      </c>
      <c r="K2" s="1" t="s">
        <v>287</v>
      </c>
      <c r="L2" s="1" t="s">
        <v>287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73</v>
      </c>
      <c r="S2" s="1" t="s">
        <v>293</v>
      </c>
      <c r="T2" s="1" t="s">
        <v>294</v>
      </c>
    </row>
    <row r="3" s="1" customFormat="1" spans="1:20">
      <c r="A3" s="1" t="s">
        <v>190</v>
      </c>
      <c r="B3" s="1" t="s">
        <v>118</v>
      </c>
      <c r="C3" s="1" t="s">
        <v>295</v>
      </c>
      <c r="D3" s="1" t="s">
        <v>192</v>
      </c>
      <c r="E3" s="1" t="s">
        <v>193</v>
      </c>
      <c r="F3" s="1" t="s">
        <v>118</v>
      </c>
      <c r="G3" s="1" t="s">
        <v>166</v>
      </c>
      <c r="H3" s="1" t="s">
        <v>286</v>
      </c>
      <c r="I3" s="1" t="s">
        <v>296</v>
      </c>
      <c r="J3" s="1" t="s">
        <v>288</v>
      </c>
      <c r="K3" s="1" t="s">
        <v>296</v>
      </c>
      <c r="L3" s="1" t="s">
        <v>296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297</v>
      </c>
      <c r="R3" s="1" t="s">
        <v>73</v>
      </c>
      <c r="S3" s="1" t="s">
        <v>293</v>
      </c>
      <c r="T3" s="1" t="s">
        <v>294</v>
      </c>
    </row>
    <row r="4" s="1" customFormat="1" spans="1:20">
      <c r="A4" s="1" t="s">
        <v>198</v>
      </c>
      <c r="B4" s="1" t="s">
        <v>118</v>
      </c>
      <c r="C4" s="1" t="s">
        <v>298</v>
      </c>
      <c r="D4" s="1" t="s">
        <v>299</v>
      </c>
      <c r="E4" s="1" t="s">
        <v>158</v>
      </c>
      <c r="F4" s="1" t="s">
        <v>118</v>
      </c>
      <c r="G4" s="1" t="s">
        <v>166</v>
      </c>
      <c r="H4" s="1" t="s">
        <v>286</v>
      </c>
      <c r="I4" s="1" t="s">
        <v>300</v>
      </c>
      <c r="J4" s="1" t="s">
        <v>288</v>
      </c>
      <c r="K4" s="1" t="s">
        <v>300</v>
      </c>
      <c r="L4" s="1" t="s">
        <v>300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301</v>
      </c>
      <c r="R4" s="1" t="s">
        <v>73</v>
      </c>
      <c r="S4" s="1" t="s">
        <v>293</v>
      </c>
      <c r="T4" s="1" t="s">
        <v>294</v>
      </c>
    </row>
    <row r="5" s="1" customFormat="1" spans="1:20">
      <c r="A5" s="1" t="s">
        <v>170</v>
      </c>
      <c r="B5" s="1" t="s">
        <v>118</v>
      </c>
      <c r="C5" s="1" t="s">
        <v>302</v>
      </c>
      <c r="D5" s="1" t="s">
        <v>285</v>
      </c>
      <c r="E5" s="1" t="s">
        <v>173</v>
      </c>
      <c r="F5" s="1" t="s">
        <v>118</v>
      </c>
      <c r="G5" s="1" t="s">
        <v>166</v>
      </c>
      <c r="H5" s="1" t="s">
        <v>286</v>
      </c>
      <c r="I5" s="1" t="s">
        <v>303</v>
      </c>
      <c r="J5" s="1" t="s">
        <v>288</v>
      </c>
      <c r="K5" s="1" t="s">
        <v>303</v>
      </c>
      <c r="L5" s="1" t="s">
        <v>303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304</v>
      </c>
      <c r="R5" s="1" t="s">
        <v>73</v>
      </c>
      <c r="S5" s="1" t="s">
        <v>293</v>
      </c>
      <c r="T5" s="1" t="s">
        <v>294</v>
      </c>
    </row>
    <row r="6" s="1" customFormat="1" spans="1:20">
      <c r="A6" s="1" t="s">
        <v>199</v>
      </c>
      <c r="B6" s="1" t="s">
        <v>118</v>
      </c>
      <c r="C6" s="1" t="s">
        <v>305</v>
      </c>
      <c r="D6" s="1" t="s">
        <v>201</v>
      </c>
      <c r="E6" s="1" t="s">
        <v>202</v>
      </c>
      <c r="F6" s="1" t="s">
        <v>118</v>
      </c>
      <c r="G6" s="1" t="s">
        <v>203</v>
      </c>
      <c r="H6" s="1" t="s">
        <v>286</v>
      </c>
      <c r="I6" s="1" t="s">
        <v>306</v>
      </c>
      <c r="J6" s="1" t="s">
        <v>288</v>
      </c>
      <c r="K6" s="1" t="s">
        <v>306</v>
      </c>
      <c r="L6" s="1" t="s">
        <v>306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307</v>
      </c>
      <c r="R6" s="1" t="s">
        <v>73</v>
      </c>
      <c r="S6" s="1" t="s">
        <v>293</v>
      </c>
      <c r="T6" s="1" t="s">
        <v>294</v>
      </c>
    </row>
    <row r="7" s="1" customFormat="1" spans="1:20">
      <c r="A7" s="1" t="s">
        <v>183</v>
      </c>
      <c r="B7" s="1" t="s">
        <v>118</v>
      </c>
      <c r="C7" s="1" t="s">
        <v>308</v>
      </c>
      <c r="D7" s="1" t="s">
        <v>185</v>
      </c>
      <c r="E7" s="1" t="s">
        <v>186</v>
      </c>
      <c r="F7" s="1" t="s">
        <v>118</v>
      </c>
      <c r="G7" s="1" t="s">
        <v>166</v>
      </c>
      <c r="H7" s="1" t="s">
        <v>286</v>
      </c>
      <c r="I7" s="1" t="s">
        <v>309</v>
      </c>
      <c r="J7" s="1" t="s">
        <v>288</v>
      </c>
      <c r="K7" s="1" t="s">
        <v>309</v>
      </c>
      <c r="L7" s="1" t="s">
        <v>309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310</v>
      </c>
      <c r="R7" s="1" t="s">
        <v>73</v>
      </c>
      <c r="S7" s="1" t="s">
        <v>293</v>
      </c>
      <c r="T7" s="1" t="s">
        <v>294</v>
      </c>
    </row>
    <row r="8" s="1" customFormat="1" spans="1:20">
      <c r="A8" s="1" t="s">
        <v>114</v>
      </c>
      <c r="B8" s="1" t="s">
        <v>100</v>
      </c>
      <c r="C8" s="1" t="s">
        <v>311</v>
      </c>
      <c r="D8" s="1" t="s">
        <v>116</v>
      </c>
      <c r="E8" s="1" t="s">
        <v>117</v>
      </c>
      <c r="F8" s="1" t="s">
        <v>100</v>
      </c>
      <c r="G8" s="1" t="s">
        <v>118</v>
      </c>
      <c r="H8" s="1" t="s">
        <v>286</v>
      </c>
      <c r="I8" s="1" t="s">
        <v>312</v>
      </c>
      <c r="J8" s="1" t="s">
        <v>288</v>
      </c>
      <c r="K8" s="1" t="s">
        <v>312</v>
      </c>
      <c r="L8" s="1" t="s">
        <v>312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313</v>
      </c>
      <c r="R8" s="1" t="s">
        <v>73</v>
      </c>
      <c r="S8" s="1" t="s">
        <v>293</v>
      </c>
      <c r="T8" s="1" t="s">
        <v>294</v>
      </c>
    </row>
    <row r="9" s="1" customFormat="1" spans="1:20">
      <c r="A9" s="1" t="s">
        <v>124</v>
      </c>
      <c r="B9" s="1" t="s">
        <v>100</v>
      </c>
      <c r="C9" s="1" t="s">
        <v>314</v>
      </c>
      <c r="D9" s="1" t="s">
        <v>315</v>
      </c>
      <c r="E9" s="1" t="s">
        <v>127</v>
      </c>
      <c r="F9" s="1" t="s">
        <v>100</v>
      </c>
      <c r="G9" s="1" t="s">
        <v>118</v>
      </c>
      <c r="H9" s="1" t="s">
        <v>286</v>
      </c>
      <c r="I9" s="1" t="s">
        <v>316</v>
      </c>
      <c r="J9" s="1" t="s">
        <v>288</v>
      </c>
      <c r="K9" s="1" t="s">
        <v>316</v>
      </c>
      <c r="L9" s="1" t="s">
        <v>316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317</v>
      </c>
      <c r="R9" s="1" t="s">
        <v>73</v>
      </c>
      <c r="S9" s="1" t="s">
        <v>293</v>
      </c>
      <c r="T9" s="1" t="s">
        <v>294</v>
      </c>
    </row>
    <row r="10" s="1" customFormat="1" spans="1:20">
      <c r="A10" s="1" t="s">
        <v>146</v>
      </c>
      <c r="B10" s="1" t="s">
        <v>100</v>
      </c>
      <c r="C10" s="1" t="s">
        <v>318</v>
      </c>
      <c r="D10" s="1" t="s">
        <v>134</v>
      </c>
      <c r="E10" s="1" t="s">
        <v>147</v>
      </c>
      <c r="F10" s="1" t="s">
        <v>100</v>
      </c>
      <c r="G10" s="1" t="s">
        <v>118</v>
      </c>
      <c r="H10" s="1" t="s">
        <v>286</v>
      </c>
      <c r="I10" s="1" t="s">
        <v>319</v>
      </c>
      <c r="J10" s="1" t="s">
        <v>288</v>
      </c>
      <c r="K10" s="1" t="s">
        <v>319</v>
      </c>
      <c r="L10" s="1" t="s">
        <v>319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320</v>
      </c>
      <c r="R10" s="1" t="s">
        <v>73</v>
      </c>
      <c r="S10" s="1" t="s">
        <v>293</v>
      </c>
      <c r="T10" s="1" t="s">
        <v>294</v>
      </c>
    </row>
    <row r="11" s="1" customFormat="1" spans="1:20">
      <c r="A11" s="1" t="s">
        <v>132</v>
      </c>
      <c r="B11" s="1" t="s">
        <v>100</v>
      </c>
      <c r="C11" s="1" t="s">
        <v>321</v>
      </c>
      <c r="D11" s="1" t="s">
        <v>134</v>
      </c>
      <c r="E11" s="1" t="s">
        <v>135</v>
      </c>
      <c r="F11" s="1" t="s">
        <v>100</v>
      </c>
      <c r="G11" s="1" t="s">
        <v>118</v>
      </c>
      <c r="H11" s="1" t="s">
        <v>286</v>
      </c>
      <c r="I11" s="1" t="s">
        <v>319</v>
      </c>
      <c r="J11" s="1" t="s">
        <v>288</v>
      </c>
      <c r="K11" s="1" t="s">
        <v>319</v>
      </c>
      <c r="L11" s="1" t="s">
        <v>319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322</v>
      </c>
      <c r="R11" s="1" t="s">
        <v>73</v>
      </c>
      <c r="S11" s="1" t="s">
        <v>293</v>
      </c>
      <c r="T11" s="1" t="s">
        <v>294</v>
      </c>
    </row>
    <row r="12" s="1" customFormat="1" spans="1:20">
      <c r="A12" s="1" t="s">
        <v>208</v>
      </c>
      <c r="B12" s="1" t="s">
        <v>100</v>
      </c>
      <c r="C12" s="1" t="s">
        <v>323</v>
      </c>
      <c r="D12" s="1" t="s">
        <v>324</v>
      </c>
      <c r="E12" s="1" t="s">
        <v>211</v>
      </c>
      <c r="F12" s="1" t="s">
        <v>212</v>
      </c>
      <c r="G12" s="1" t="s">
        <v>213</v>
      </c>
      <c r="H12" s="1" t="s">
        <v>286</v>
      </c>
      <c r="I12" s="1" t="s">
        <v>325</v>
      </c>
      <c r="J12" s="1" t="s">
        <v>288</v>
      </c>
      <c r="K12" s="1" t="s">
        <v>325</v>
      </c>
      <c r="L12" s="1" t="s">
        <v>325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326</v>
      </c>
      <c r="R12" s="1" t="s">
        <v>73</v>
      </c>
      <c r="S12" s="1" t="s">
        <v>293</v>
      </c>
      <c r="T12" s="1" t="s">
        <v>294</v>
      </c>
    </row>
    <row r="13" s="1" customFormat="1" spans="1:20">
      <c r="A13" s="1" t="s">
        <v>123</v>
      </c>
      <c r="B13" s="1" t="s">
        <v>100</v>
      </c>
      <c r="C13" s="1" t="s">
        <v>327</v>
      </c>
      <c r="D13" s="1" t="s">
        <v>98</v>
      </c>
      <c r="E13" s="1" t="s">
        <v>99</v>
      </c>
      <c r="F13" s="1" t="s">
        <v>100</v>
      </c>
      <c r="G13" s="1" t="s">
        <v>118</v>
      </c>
      <c r="H13" s="1" t="s">
        <v>286</v>
      </c>
      <c r="I13" s="1" t="s">
        <v>328</v>
      </c>
      <c r="J13" s="1" t="s">
        <v>288</v>
      </c>
      <c r="K13" s="1" t="s">
        <v>328</v>
      </c>
      <c r="L13" s="1" t="s">
        <v>328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329</v>
      </c>
      <c r="R13" s="1" t="s">
        <v>73</v>
      </c>
      <c r="S13" s="1" t="s">
        <v>293</v>
      </c>
      <c r="T13" s="1" t="s">
        <v>294</v>
      </c>
    </row>
    <row r="14" s="1" customFormat="1" spans="1:20">
      <c r="A14" s="1" t="s">
        <v>149</v>
      </c>
      <c r="B14" s="1" t="s">
        <v>100</v>
      </c>
      <c r="C14" s="1" t="s">
        <v>330</v>
      </c>
      <c r="D14" s="1" t="s">
        <v>331</v>
      </c>
      <c r="E14" s="1" t="s">
        <v>152</v>
      </c>
      <c r="F14" s="1" t="s">
        <v>100</v>
      </c>
      <c r="G14" s="1" t="s">
        <v>118</v>
      </c>
      <c r="H14" s="1" t="s">
        <v>286</v>
      </c>
      <c r="I14" s="1" t="s">
        <v>332</v>
      </c>
      <c r="J14" s="1" t="s">
        <v>288</v>
      </c>
      <c r="K14" s="1" t="s">
        <v>332</v>
      </c>
      <c r="L14" s="1" t="s">
        <v>332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333</v>
      </c>
      <c r="R14" s="1" t="s">
        <v>73</v>
      </c>
      <c r="S14" s="1" t="s">
        <v>293</v>
      </c>
      <c r="T14" s="1" t="s">
        <v>294</v>
      </c>
    </row>
    <row r="15" s="1" customFormat="1" spans="1:20">
      <c r="A15" s="1" t="s">
        <v>140</v>
      </c>
      <c r="B15" s="1" t="s">
        <v>100</v>
      </c>
      <c r="C15" s="1" t="s">
        <v>334</v>
      </c>
      <c r="D15" s="1" t="s">
        <v>142</v>
      </c>
      <c r="E15" s="1" t="s">
        <v>143</v>
      </c>
      <c r="F15" s="1" t="s">
        <v>100</v>
      </c>
      <c r="G15" s="1" t="s">
        <v>118</v>
      </c>
      <c r="H15" s="1" t="s">
        <v>286</v>
      </c>
      <c r="I15" s="1" t="s">
        <v>335</v>
      </c>
      <c r="J15" s="1" t="s">
        <v>288</v>
      </c>
      <c r="K15" s="1" t="s">
        <v>335</v>
      </c>
      <c r="L15" s="1" t="s">
        <v>335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336</v>
      </c>
      <c r="R15" s="1" t="s">
        <v>73</v>
      </c>
      <c r="S15" s="1" t="s">
        <v>293</v>
      </c>
      <c r="T15" s="1" t="s">
        <v>294</v>
      </c>
    </row>
    <row r="16" s="1" customFormat="1" spans="1:20">
      <c r="A16" s="1" t="s">
        <v>162</v>
      </c>
      <c r="B16" s="1" t="s">
        <v>100</v>
      </c>
      <c r="C16" s="1" t="s">
        <v>337</v>
      </c>
      <c r="D16" s="1" t="s">
        <v>164</v>
      </c>
      <c r="E16" s="1" t="s">
        <v>165</v>
      </c>
      <c r="F16" s="1" t="s">
        <v>100</v>
      </c>
      <c r="G16" s="1" t="s">
        <v>166</v>
      </c>
      <c r="H16" s="1" t="s">
        <v>286</v>
      </c>
      <c r="I16" s="1" t="s">
        <v>338</v>
      </c>
      <c r="J16" s="1" t="s">
        <v>288</v>
      </c>
      <c r="K16" s="1" t="s">
        <v>338</v>
      </c>
      <c r="L16" s="1" t="s">
        <v>338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339</v>
      </c>
      <c r="R16" s="1" t="s">
        <v>73</v>
      </c>
      <c r="S16" s="1" t="s">
        <v>293</v>
      </c>
      <c r="T16" s="1" t="s">
        <v>294</v>
      </c>
    </row>
    <row r="17" s="1" customFormat="1" spans="1:20">
      <c r="A17" s="1" t="s">
        <v>157</v>
      </c>
      <c r="B17" s="1" t="s">
        <v>100</v>
      </c>
      <c r="C17" s="1" t="s">
        <v>340</v>
      </c>
      <c r="D17" s="1" t="s">
        <v>299</v>
      </c>
      <c r="E17" s="1" t="s">
        <v>158</v>
      </c>
      <c r="F17" s="1" t="s">
        <v>100</v>
      </c>
      <c r="G17" s="1" t="s">
        <v>118</v>
      </c>
      <c r="H17" s="1" t="s">
        <v>286</v>
      </c>
      <c r="I17" s="1" t="s">
        <v>300</v>
      </c>
      <c r="J17" s="1" t="s">
        <v>288</v>
      </c>
      <c r="K17" s="1" t="s">
        <v>300</v>
      </c>
      <c r="L17" s="1" t="s">
        <v>300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341</v>
      </c>
      <c r="R17" s="1" t="s">
        <v>73</v>
      </c>
      <c r="S17" s="1" t="s">
        <v>293</v>
      </c>
      <c r="T17" s="1" t="s">
        <v>294</v>
      </c>
    </row>
    <row r="18" s="1" customFormat="1" spans="1:20">
      <c r="A18" s="1" t="s">
        <v>96</v>
      </c>
      <c r="B18" s="1" t="s">
        <v>80</v>
      </c>
      <c r="C18" s="1" t="s">
        <v>342</v>
      </c>
      <c r="D18" s="1" t="s">
        <v>98</v>
      </c>
      <c r="E18" s="1" t="s">
        <v>99</v>
      </c>
      <c r="F18" s="1" t="s">
        <v>80</v>
      </c>
      <c r="G18" s="1" t="s">
        <v>100</v>
      </c>
      <c r="H18" s="1" t="s">
        <v>286</v>
      </c>
      <c r="I18" s="1" t="s">
        <v>328</v>
      </c>
      <c r="J18" s="1" t="s">
        <v>288</v>
      </c>
      <c r="K18" s="1" t="s">
        <v>328</v>
      </c>
      <c r="L18" s="1" t="s">
        <v>328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343</v>
      </c>
      <c r="R18" s="1" t="s">
        <v>73</v>
      </c>
      <c r="S18" s="1" t="s">
        <v>293</v>
      </c>
      <c r="T18" s="1" t="s">
        <v>294</v>
      </c>
    </row>
    <row r="19" s="1" customFormat="1" spans="1:20">
      <c r="A19" s="1" t="s">
        <v>71</v>
      </c>
      <c r="B19" s="1" t="s">
        <v>79</v>
      </c>
      <c r="C19" s="1" t="s">
        <v>344</v>
      </c>
      <c r="D19" s="1" t="s">
        <v>76</v>
      </c>
      <c r="E19" s="1" t="s">
        <v>78</v>
      </c>
      <c r="F19" s="1" t="s">
        <v>79</v>
      </c>
      <c r="G19" s="1" t="s">
        <v>80</v>
      </c>
      <c r="H19" s="1" t="s">
        <v>286</v>
      </c>
      <c r="I19" s="1" t="s">
        <v>345</v>
      </c>
      <c r="J19" s="1" t="s">
        <v>288</v>
      </c>
      <c r="K19" s="1" t="s">
        <v>345</v>
      </c>
      <c r="L19" s="1" t="s">
        <v>345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346</v>
      </c>
      <c r="R19" s="1" t="s">
        <v>73</v>
      </c>
      <c r="S19" s="1" t="s">
        <v>293</v>
      </c>
      <c r="T19" s="1" t="s">
        <v>294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2021-12-07T02:44:42Z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0041DD5845A14642876BE69C7D3456D6</vt:lpwstr>
  </property>
</Properties>
</file>