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对账!$A$1:$I$41</definedName>
  </definedNames>
  <calcPr calcId="144525" concurrentCalc="0"/>
</workbook>
</file>

<file path=xl/sharedStrings.xml><?xml version="1.0" encoding="utf-8"?>
<sst xmlns="http://schemas.openxmlformats.org/spreadsheetml/2006/main" count="1504" uniqueCount="316">
  <si>
    <t>同程旅行对账单
(账期：20211129-20211205)</t>
  </si>
  <si>
    <t>应付房费总金额</t>
  </si>
  <si>
    <t>应付罚金总金额</t>
  </si>
  <si>
    <t>调整项</t>
  </si>
  <si>
    <t>币种</t>
  </si>
  <si>
    <t>应付合计</t>
  </si>
  <si>
    <t>19735.51</t>
  </si>
  <si>
    <t>0.00</t>
  </si>
  <si>
    <t>CNY</t>
  </si>
  <si>
    <t>英德浈阳峡醴泉度假酒店</t>
  </si>
  <si>
    <t/>
  </si>
  <si>
    <t>小计:1000.00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</si>
  <si>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</si>
  <si>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</si>
  <si>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</si>
  <si>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</si>
  <si>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</si>
  <si>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</si>
  <si>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</si>
  <si>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</si>
  <si>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</si>
  <si>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</si>
  <si>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1242778785</t>
  </si>
  <si>
    <t>109743</t>
  </si>
  <si>
    <t>谢耀军</t>
  </si>
  <si>
    <t>江景双床房</t>
  </si>
  <si>
    <t>2021/12/04</t>
  </si>
  <si>
    <t>2021/12/05</t>
  </si>
  <si>
    <t>1.00</t>
  </si>
  <si>
    <t>500.00</t>
  </si>
  <si>
    <t>冯秀娟</t>
  </si>
  <si>
    <t>广州白云宾馆</t>
  </si>
  <si>
    <t>小计:1119.00</t>
  </si>
  <si>
    <t>1238360413</t>
  </si>
  <si>
    <t>F21K290182</t>
  </si>
  <si>
    <t>刘灏</t>
  </si>
  <si>
    <t>豪华大床房</t>
  </si>
  <si>
    <t>2021/11/30</t>
  </si>
  <si>
    <t>2021/12/01</t>
  </si>
  <si>
    <t>559.00</t>
  </si>
  <si>
    <t>1241815359</t>
  </si>
  <si>
    <t>F21L020193</t>
  </si>
  <si>
    <t>张奇</t>
  </si>
  <si>
    <t>豪华双床房</t>
  </si>
  <si>
    <t>2021/12/03</t>
  </si>
  <si>
    <t>560.00</t>
  </si>
  <si>
    <t>维也纳国际酒店(肇庆七星岩星湖景区店)</t>
  </si>
  <si>
    <t>小计:1447.00</t>
  </si>
  <si>
    <t>1239414904</t>
  </si>
  <si>
    <t>邓永康</t>
  </si>
  <si>
    <t>湖景大床房</t>
  </si>
  <si>
    <t>287.00</t>
  </si>
  <si>
    <t>1239729664</t>
  </si>
  <si>
    <t>HOI/IOKSIN</t>
  </si>
  <si>
    <t>2021/12/02</t>
  </si>
  <si>
    <t>290.00</t>
  </si>
  <si>
    <t>1242507996</t>
  </si>
  <si>
    <t>孙卓峰</t>
  </si>
  <si>
    <t>1242667694</t>
  </si>
  <si>
    <t>徐永康</t>
  </si>
  <si>
    <t>1242746014</t>
  </si>
  <si>
    <t>简志强</t>
  </si>
  <si>
    <t>仰云三生纪公寓(广州动物园黄花岗地铁站店)</t>
  </si>
  <si>
    <t>小计:514.51</t>
  </si>
  <si>
    <t>1236437625</t>
  </si>
  <si>
    <t>陈穗妍</t>
  </si>
  <si>
    <t>素逸大床房</t>
  </si>
  <si>
    <t>2021/11/28</t>
  </si>
  <si>
    <t>2021/11/29</t>
  </si>
  <si>
    <t>155.41</t>
  </si>
  <si>
    <t>1237030747</t>
  </si>
  <si>
    <t>郑颖东</t>
  </si>
  <si>
    <t>经典雅逸双床房</t>
  </si>
  <si>
    <t>171.50</t>
  </si>
  <si>
    <t>1240417175</t>
  </si>
  <si>
    <t>报名字</t>
  </si>
  <si>
    <t>化柳青</t>
  </si>
  <si>
    <t>经典雅逸大床房</t>
  </si>
  <si>
    <t>187.60</t>
  </si>
  <si>
    <t>椰风金隆酒店(琼海银海路旗舰店)</t>
  </si>
  <si>
    <t>小计:1175.00</t>
  </si>
  <si>
    <t>1240656992</t>
  </si>
  <si>
    <t>黄伯林</t>
  </si>
  <si>
    <t>235.00</t>
  </si>
  <si>
    <t>1242953704</t>
  </si>
  <si>
    <t>赵宝安</t>
  </si>
  <si>
    <t>霍子华</t>
  </si>
  <si>
    <t>1243031182</t>
  </si>
  <si>
    <t>刘文柯</t>
  </si>
  <si>
    <t>李思</t>
  </si>
  <si>
    <t>英德石头酒店</t>
  </si>
  <si>
    <t>小计:1556.00</t>
  </si>
  <si>
    <t>1237994567</t>
  </si>
  <si>
    <t>江小容</t>
  </si>
  <si>
    <t>独栋私家泡池大床房</t>
  </si>
  <si>
    <t>365.00</t>
  </si>
  <si>
    <t>1242033272</t>
  </si>
  <si>
    <t>胡涛</t>
  </si>
  <si>
    <t>387.00</t>
  </si>
  <si>
    <t>1242706216</t>
  </si>
  <si>
    <t>李志强</t>
  </si>
  <si>
    <t>1242793817</t>
  </si>
  <si>
    <t>姜伟洪</t>
  </si>
  <si>
    <t>417.00</t>
  </si>
  <si>
    <t>东莞V+国际青年人才公寓</t>
  </si>
  <si>
    <t>小计:90.00</t>
  </si>
  <si>
    <t>1238372477</t>
  </si>
  <si>
    <t>蒋辉</t>
  </si>
  <si>
    <t>北欧风一室大床房</t>
  </si>
  <si>
    <t>90.00</t>
  </si>
  <si>
    <t>广州知祥酒店公寓</t>
  </si>
  <si>
    <t>小计:1077.00</t>
  </si>
  <si>
    <t>1236833520</t>
  </si>
  <si>
    <t>A1211</t>
  </si>
  <si>
    <t>俞丹丹</t>
  </si>
  <si>
    <t>标准大床房</t>
  </si>
  <si>
    <t>131.00</t>
  </si>
  <si>
    <t>1238327717</t>
  </si>
  <si>
    <t>A1409</t>
  </si>
  <si>
    <t>李健军</t>
  </si>
  <si>
    <t>标准双床房</t>
  </si>
  <si>
    <t>130.00</t>
  </si>
  <si>
    <t>1239158568</t>
  </si>
  <si>
    <t>钟东浩</t>
  </si>
  <si>
    <t>125.00</t>
  </si>
  <si>
    <t>朱春梅</t>
  </si>
  <si>
    <t>1240218788</t>
  </si>
  <si>
    <t>段永忠</t>
  </si>
  <si>
    <t>140.00</t>
  </si>
  <si>
    <t>1240289252</t>
  </si>
  <si>
    <t>陈心茹</t>
  </si>
  <si>
    <t>142.00</t>
  </si>
  <si>
    <t>1241309767</t>
  </si>
  <si>
    <t>王玮</t>
  </si>
  <si>
    <t>1241460510</t>
  </si>
  <si>
    <t>张振文</t>
  </si>
  <si>
    <t>璞宿·花见</t>
  </si>
  <si>
    <t>小计:467.00</t>
  </si>
  <si>
    <t>1237818110</t>
  </si>
  <si>
    <t>张展红</t>
  </si>
  <si>
    <t>花见四色大床房</t>
  </si>
  <si>
    <t>467.00</t>
  </si>
  <si>
    <t>舟山新海景大酒店</t>
  </si>
  <si>
    <t>小计:600.00</t>
  </si>
  <si>
    <t>1236842927</t>
  </si>
  <si>
    <t>董超</t>
  </si>
  <si>
    <t>商务双床房</t>
  </si>
  <si>
    <t>152.00</t>
  </si>
  <si>
    <t>1238157986</t>
  </si>
  <si>
    <t>蔡峥峥</t>
  </si>
  <si>
    <t>1242753881</t>
  </si>
  <si>
    <t>季君</t>
  </si>
  <si>
    <t>148.00</t>
  </si>
  <si>
    <t>1243994765</t>
  </si>
  <si>
    <t>刘文杰</t>
  </si>
  <si>
    <t>长沙金麓郁锦香酒店</t>
  </si>
  <si>
    <t>小计:1336.00</t>
  </si>
  <si>
    <t>1240387849</t>
  </si>
  <si>
    <t>余春燕</t>
  </si>
  <si>
    <t>268.00</t>
  </si>
  <si>
    <t>1242612801</t>
  </si>
  <si>
    <t>211203100068</t>
  </si>
  <si>
    <t>朱新友</t>
  </si>
  <si>
    <t>1243758063</t>
  </si>
  <si>
    <t>211204100011</t>
  </si>
  <si>
    <t>柴金华</t>
  </si>
  <si>
    <t>高级双床房</t>
  </si>
  <si>
    <t>266.00</t>
  </si>
  <si>
    <t>1243820834</t>
  </si>
  <si>
    <t>陈灿彬</t>
  </si>
  <si>
    <t>1243903080</t>
  </si>
  <si>
    <t>211204100048</t>
  </si>
  <si>
    <t>喻贵</t>
  </si>
  <si>
    <t>深圳宝安希尔顿惠庭酒店</t>
  </si>
  <si>
    <t>小计:9030.00</t>
  </si>
  <si>
    <t>1234491869</t>
  </si>
  <si>
    <t>R00100010000002440</t>
  </si>
  <si>
    <t>李光娅</t>
  </si>
  <si>
    <t>灵动大床房</t>
  </si>
  <si>
    <t>2021/11/26</t>
  </si>
  <si>
    <t>3.00</t>
  </si>
  <si>
    <t>1290.00</t>
  </si>
  <si>
    <t>1233701154</t>
  </si>
  <si>
    <t>陈艳</t>
  </si>
  <si>
    <t>灵动双床房</t>
  </si>
  <si>
    <t>薛挺丹</t>
  </si>
  <si>
    <t>林腾波</t>
  </si>
  <si>
    <t>林予喆</t>
  </si>
  <si>
    <t>郑子悠</t>
  </si>
  <si>
    <t>柳丹</t>
  </si>
  <si>
    <t>七彩丹霞七彩宾馆</t>
  </si>
  <si>
    <t>小计:235.00</t>
  </si>
  <si>
    <t>1240397687</t>
  </si>
  <si>
    <t>李平</t>
  </si>
  <si>
    <t>特惠标间</t>
  </si>
  <si>
    <t>沃家公寓(深圳宝安沙井店)</t>
  </si>
  <si>
    <t>小计:89.00</t>
  </si>
  <si>
    <t>1238810937</t>
  </si>
  <si>
    <t>刘华聪</t>
  </si>
  <si>
    <t>轻奢豪华大床房</t>
  </si>
  <si>
    <t>89.00</t>
  </si>
  <si>
    <t>，</t>
  </si>
  <si>
    <t>202111280834340025</t>
  </si>
  <si>
    <t>202111281720480020</t>
  </si>
  <si>
    <t>202112011545190020</t>
  </si>
  <si>
    <t>202111292100370021</t>
  </si>
  <si>
    <t>202111281256160025</t>
  </si>
  <si>
    <t>202111292005200021</t>
  </si>
  <si>
    <t>202111301328100022</t>
  </si>
  <si>
    <t>202112011135250025</t>
  </si>
  <si>
    <t>202112011303480020</t>
  </si>
  <si>
    <t>202112021024540025</t>
  </si>
  <si>
    <t>202112021335450022</t>
  </si>
  <si>
    <t>202111300821290020</t>
  </si>
  <si>
    <t xml:space="preserve">A211207111405481 </t>
  </si>
  <si>
    <t>房集：i211207111341 1770.51元</t>
  </si>
  <si>
    <t>总计：19735.51元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</si>
  <si>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</si>
  <si>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</si>
  <si>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</si>
  <si>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</si>
  <si>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</si>
  <si>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</si>
  <si>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</si>
  <si>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</si>
  <si>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</si>
  <si>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</si>
  <si>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</si>
  <si>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</si>
  <si>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</si>
  <si>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</si>
  <si>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</si>
  <si>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</si>
  <si>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</si>
  <si>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</si>
  <si>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2021-12-04</t>
  </si>
  <si>
    <t>2327103</t>
  </si>
  <si>
    <t>2021-12-05</t>
  </si>
  <si>
    <t>退房日周结</t>
  </si>
  <si>
    <t>RMB</t>
  </si>
  <si>
    <t>0</t>
  </si>
  <si>
    <t>同程艺龙国内酒店EBK</t>
  </si>
  <si>
    <t>2021-12-04 18:33:07</t>
  </si>
  <si>
    <t>否</t>
  </si>
  <si>
    <t>广州汇登信息科技有限公司</t>
  </si>
  <si>
    <t>直采</t>
  </si>
  <si>
    <t>2326864</t>
  </si>
  <si>
    <t>2021-12-04 16:38:41</t>
  </si>
  <si>
    <t>2326720</t>
  </si>
  <si>
    <t>2021-12-04 15:27:51</t>
  </si>
  <si>
    <t>2326624</t>
  </si>
  <si>
    <t>2021-12-04 13:54:43</t>
  </si>
  <si>
    <t>2021-12-03</t>
  </si>
  <si>
    <t>2325926</t>
  </si>
  <si>
    <t>刘文柯,李思</t>
  </si>
  <si>
    <t>470.00</t>
  </si>
  <si>
    <t>2021-12-03 22:29:15</t>
  </si>
  <si>
    <t>2325765</t>
  </si>
  <si>
    <t>赵宝安,霍子华</t>
  </si>
  <si>
    <t>2021-12-03 20:54:11</t>
  </si>
  <si>
    <t>2325547</t>
  </si>
  <si>
    <t>石头酒店</t>
  </si>
  <si>
    <t>2021-12-03 17:37:16</t>
  </si>
  <si>
    <t>2325510</t>
  </si>
  <si>
    <t>谢耀军,冯秀娟</t>
  </si>
  <si>
    <t>1000.00</t>
  </si>
  <si>
    <t>2021-12-03 17:13:03</t>
  </si>
  <si>
    <t>2325468</t>
  </si>
  <si>
    <t>2021-12-03 16:35:15</t>
  </si>
  <si>
    <t>2325454</t>
  </si>
  <si>
    <t>2021-12-03 16:29:18</t>
  </si>
  <si>
    <t>2325394</t>
  </si>
  <si>
    <t>2021-12-03 15:42:25</t>
  </si>
  <si>
    <t>2325327</t>
  </si>
  <si>
    <t>2021-12-03 15:02:38</t>
  </si>
  <si>
    <t>2325206</t>
  </si>
  <si>
    <t>2021-12-03 13:54:05</t>
  </si>
  <si>
    <t>2325036</t>
  </si>
  <si>
    <t>2021-12-03 11:39:47</t>
  </si>
  <si>
    <t>2324832</t>
  </si>
  <si>
    <t>2021-12-03 08:17:01</t>
  </si>
  <si>
    <t>2021-12-02</t>
  </si>
  <si>
    <t>2324367</t>
  </si>
  <si>
    <t>2021-12-02 21:29:20</t>
  </si>
  <si>
    <t>2021-12-01</t>
  </si>
  <si>
    <t>2322222</t>
  </si>
  <si>
    <t>2021-12-01 20:44:21</t>
  </si>
  <si>
    <t>2321400</t>
  </si>
  <si>
    <t>2021-12-01 15:41:42</t>
  </si>
  <si>
    <t>2321367</t>
  </si>
  <si>
    <t>2021-12-01 15:31:20</t>
  </si>
  <si>
    <t>2320647</t>
  </si>
  <si>
    <t>2021-12-01 08:26:36</t>
  </si>
  <si>
    <t>2021-11-30</t>
  </si>
  <si>
    <t>2320078</t>
  </si>
  <si>
    <t>2021-11-30 18:53:57</t>
  </si>
  <si>
    <t>2021-11-29</t>
  </si>
  <si>
    <t>2318874</t>
  </si>
  <si>
    <t>2021-11-29 20:49:38</t>
  </si>
  <si>
    <t>2318455</t>
  </si>
  <si>
    <t>2021-11-29 16:35:34</t>
  </si>
  <si>
    <t>2318184</t>
  </si>
  <si>
    <t>2021-11-29 13:11:08</t>
  </si>
  <si>
    <t>2317920</t>
  </si>
  <si>
    <t>2021-11-29 09:38:49</t>
  </si>
  <si>
    <t>2021-11-28</t>
  </si>
  <si>
    <t>2316909</t>
  </si>
  <si>
    <t>2021-11-28 13:09:03</t>
  </si>
  <si>
    <t>2021-11-26</t>
  </si>
  <si>
    <t>2313329</t>
  </si>
  <si>
    <t>2021-11-26 12:05:03</t>
  </si>
  <si>
    <t>2021-11-25</t>
  </si>
  <si>
    <t>2312697</t>
  </si>
  <si>
    <t>陈艳/薛挺丹/林腾波/林予喆/郑子悠</t>
  </si>
  <si>
    <t>7740.00</t>
  </si>
  <si>
    <t>2021-11-25 20:03:27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</si>
</sst>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0" fillId="24" borderId="4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5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22</v>
      </c>
      <c r="D12" t="s">
        <v>23</v>
      </c>
      <c r="E12" t="s">
        <v>30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29</v>
      </c>
    </row>
    <row r="13" spans="2:12">
      <c r="B13" s="3" t="s">
        <v>31</v>
      </c>
      <c r="C13" s="3" t="s">
        <v>10</v>
      </c>
      <c r="D13" s="3" t="s">
        <v>10</v>
      </c>
      <c r="E13" s="3" t="s">
        <v>10</v>
      </c>
      <c r="F13" s="3" t="s">
        <v>32</v>
      </c>
      <c r="G13" s="3" t="s">
        <v>10</v>
      </c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</row>
    <row r="14" spans="2:11"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4</v>
      </c>
      <c r="K14" s="3" t="s">
        <v>20</v>
      </c>
    </row>
    <row r="15" spans="2:11">
      <c r="B15" t="s">
        <v>21</v>
      </c>
      <c r="C15" t="s">
        <v>33</v>
      </c>
      <c r="D15" t="s">
        <v>34</v>
      </c>
      <c r="E15" t="s">
        <v>35</v>
      </c>
      <c r="F15" t="s">
        <v>36</v>
      </c>
      <c r="G15" t="s">
        <v>37</v>
      </c>
      <c r="H15" t="s">
        <v>38</v>
      </c>
      <c r="I15" t="s">
        <v>28</v>
      </c>
      <c r="J15" t="s">
        <v>8</v>
      </c>
      <c r="K15" t="s">
        <v>39</v>
      </c>
    </row>
    <row r="16" spans="2:11">
      <c r="B16" t="s">
        <v>21</v>
      </c>
      <c r="C16" t="s">
        <v>40</v>
      </c>
      <c r="D16" t="s">
        <v>41</v>
      </c>
      <c r="E16" t="s">
        <v>42</v>
      </c>
      <c r="F16" t="s">
        <v>43</v>
      </c>
      <c r="G16" t="s">
        <v>44</v>
      </c>
      <c r="H16" t="s">
        <v>26</v>
      </c>
      <c r="I16" t="s">
        <v>28</v>
      </c>
      <c r="J16" t="s">
        <v>8</v>
      </c>
      <c r="K16" t="s">
        <v>45</v>
      </c>
    </row>
    <row r="17" spans="2:12">
      <c r="B17" s="3" t="s">
        <v>46</v>
      </c>
      <c r="C17" s="3" t="s">
        <v>10</v>
      </c>
      <c r="D17" s="3" t="s">
        <v>10</v>
      </c>
      <c r="E17" s="3" t="s">
        <v>10</v>
      </c>
      <c r="F17" s="3" t="s">
        <v>47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48</v>
      </c>
      <c r="D19" t="s">
        <v>10</v>
      </c>
      <c r="E19" t="s">
        <v>49</v>
      </c>
      <c r="F19" t="s">
        <v>50</v>
      </c>
      <c r="G19" t="s">
        <v>37</v>
      </c>
      <c r="H19" t="s">
        <v>38</v>
      </c>
      <c r="I19" t="s">
        <v>28</v>
      </c>
      <c r="J19" t="s">
        <v>8</v>
      </c>
      <c r="K19" t="s">
        <v>51</v>
      </c>
    </row>
    <row r="20" spans="2:11">
      <c r="B20" t="s">
        <v>21</v>
      </c>
      <c r="C20" t="s">
        <v>52</v>
      </c>
      <c r="D20" t="s">
        <v>10</v>
      </c>
      <c r="E20" t="s">
        <v>53</v>
      </c>
      <c r="F20" t="s">
        <v>50</v>
      </c>
      <c r="G20" t="s">
        <v>38</v>
      </c>
      <c r="H20" t="s">
        <v>54</v>
      </c>
      <c r="I20" t="s">
        <v>28</v>
      </c>
      <c r="J20" t="s">
        <v>8</v>
      </c>
      <c r="K20" t="s">
        <v>55</v>
      </c>
    </row>
    <row r="21" spans="2:11">
      <c r="B21" t="s">
        <v>21</v>
      </c>
      <c r="C21" t="s">
        <v>56</v>
      </c>
      <c r="D21" t="s">
        <v>10</v>
      </c>
      <c r="E21" t="s">
        <v>57</v>
      </c>
      <c r="F21" t="s">
        <v>50</v>
      </c>
      <c r="G21" t="s">
        <v>26</v>
      </c>
      <c r="H21" t="s">
        <v>27</v>
      </c>
      <c r="I21" t="s">
        <v>28</v>
      </c>
      <c r="J21" t="s">
        <v>8</v>
      </c>
      <c r="K21" t="s">
        <v>55</v>
      </c>
    </row>
    <row r="22" spans="2:11">
      <c r="B22" t="s">
        <v>21</v>
      </c>
      <c r="C22" t="s">
        <v>58</v>
      </c>
      <c r="D22" t="s">
        <v>10</v>
      </c>
      <c r="E22" t="s">
        <v>59</v>
      </c>
      <c r="F22" t="s">
        <v>50</v>
      </c>
      <c r="G22" t="s">
        <v>26</v>
      </c>
      <c r="H22" t="s">
        <v>27</v>
      </c>
      <c r="I22" t="s">
        <v>28</v>
      </c>
      <c r="J22" t="s">
        <v>8</v>
      </c>
      <c r="K22" t="s">
        <v>55</v>
      </c>
    </row>
    <row r="23" spans="2:11">
      <c r="B23" t="s">
        <v>21</v>
      </c>
      <c r="C23" t="s">
        <v>60</v>
      </c>
      <c r="D23" t="s">
        <v>10</v>
      </c>
      <c r="E23" t="s">
        <v>61</v>
      </c>
      <c r="F23" t="s">
        <v>50</v>
      </c>
      <c r="G23" t="s">
        <v>26</v>
      </c>
      <c r="H23" t="s">
        <v>27</v>
      </c>
      <c r="I23" t="s">
        <v>28</v>
      </c>
      <c r="J23" t="s">
        <v>8</v>
      </c>
      <c r="K23" t="s">
        <v>55</v>
      </c>
    </row>
    <row r="24" spans="2:12">
      <c r="B24" s="3" t="s">
        <v>62</v>
      </c>
      <c r="C24" s="3" t="s">
        <v>10</v>
      </c>
      <c r="D24" s="3" t="s">
        <v>10</v>
      </c>
      <c r="E24" s="3" t="s">
        <v>10</v>
      </c>
      <c r="F24" s="3" t="s">
        <v>63</v>
      </c>
      <c r="G24" s="3" t="s">
        <v>10</v>
      </c>
      <c r="H24" s="3" t="s">
        <v>10</v>
      </c>
      <c r="I24" s="3" t="s">
        <v>10</v>
      </c>
      <c r="J24" s="3" t="s">
        <v>10</v>
      </c>
      <c r="K24" s="3" t="s">
        <v>10</v>
      </c>
      <c r="L24" s="3" t="s">
        <v>10</v>
      </c>
    </row>
    <row r="25" spans="2:11">
      <c r="B25" s="3" t="s">
        <v>12</v>
      </c>
      <c r="C25" s="3" t="s">
        <v>13</v>
      </c>
      <c r="D25" s="3" t="s">
        <v>14</v>
      </c>
      <c r="E25" s="3" t="s">
        <v>15</v>
      </c>
      <c r="F25" s="3" t="s">
        <v>16</v>
      </c>
      <c r="G25" s="3" t="s">
        <v>17</v>
      </c>
      <c r="H25" s="3" t="s">
        <v>18</v>
      </c>
      <c r="I25" s="3" t="s">
        <v>19</v>
      </c>
      <c r="J25" s="3" t="s">
        <v>4</v>
      </c>
      <c r="K25" s="3" t="s">
        <v>20</v>
      </c>
    </row>
    <row r="26" spans="2:11">
      <c r="B26" t="s">
        <v>21</v>
      </c>
      <c r="C26" t="s">
        <v>64</v>
      </c>
      <c r="D26" t="s">
        <v>10</v>
      </c>
      <c r="E26" t="s">
        <v>65</v>
      </c>
      <c r="F26" t="s">
        <v>66</v>
      </c>
      <c r="G26" t="s">
        <v>67</v>
      </c>
      <c r="H26" t="s">
        <v>68</v>
      </c>
      <c r="I26" t="s">
        <v>28</v>
      </c>
      <c r="J26" t="s">
        <v>8</v>
      </c>
      <c r="K26" t="s">
        <v>69</v>
      </c>
    </row>
    <row r="27" spans="2:11">
      <c r="B27" t="s">
        <v>21</v>
      </c>
      <c r="C27" t="s">
        <v>70</v>
      </c>
      <c r="D27" t="s">
        <v>10</v>
      </c>
      <c r="E27" t="s">
        <v>71</v>
      </c>
      <c r="F27" t="s">
        <v>72</v>
      </c>
      <c r="G27" t="s">
        <v>67</v>
      </c>
      <c r="H27" t="s">
        <v>68</v>
      </c>
      <c r="I27" t="s">
        <v>28</v>
      </c>
      <c r="J27" t="s">
        <v>8</v>
      </c>
      <c r="K27" t="s">
        <v>73</v>
      </c>
    </row>
    <row r="28" spans="2:11">
      <c r="B28" t="s">
        <v>21</v>
      </c>
      <c r="C28" t="s">
        <v>74</v>
      </c>
      <c r="D28" t="s">
        <v>75</v>
      </c>
      <c r="E28" t="s">
        <v>76</v>
      </c>
      <c r="F28" t="s">
        <v>77</v>
      </c>
      <c r="G28" t="s">
        <v>54</v>
      </c>
      <c r="H28" t="s">
        <v>44</v>
      </c>
      <c r="I28" t="s">
        <v>28</v>
      </c>
      <c r="J28" t="s">
        <v>8</v>
      </c>
      <c r="K28" t="s">
        <v>78</v>
      </c>
    </row>
    <row r="29" spans="2:12">
      <c r="B29" s="3" t="s">
        <v>79</v>
      </c>
      <c r="C29" s="3" t="s">
        <v>10</v>
      </c>
      <c r="D29" s="3" t="s">
        <v>10</v>
      </c>
      <c r="E29" s="3" t="s">
        <v>10</v>
      </c>
      <c r="F29" s="3" t="s">
        <v>80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81</v>
      </c>
      <c r="D31" t="s">
        <v>10</v>
      </c>
      <c r="E31" t="s">
        <v>82</v>
      </c>
      <c r="F31" t="s">
        <v>36</v>
      </c>
      <c r="G31" t="s">
        <v>38</v>
      </c>
      <c r="H31" t="s">
        <v>54</v>
      </c>
      <c r="I31" t="s">
        <v>28</v>
      </c>
      <c r="J31" t="s">
        <v>8</v>
      </c>
      <c r="K31" t="s">
        <v>83</v>
      </c>
    </row>
    <row r="32" spans="2:11">
      <c r="B32" t="s">
        <v>21</v>
      </c>
      <c r="C32" t="s">
        <v>84</v>
      </c>
      <c r="D32" t="s">
        <v>10</v>
      </c>
      <c r="E32" t="s">
        <v>85</v>
      </c>
      <c r="F32" t="s">
        <v>43</v>
      </c>
      <c r="G32" t="s">
        <v>44</v>
      </c>
      <c r="H32" t="s">
        <v>26</v>
      </c>
      <c r="I32" t="s">
        <v>28</v>
      </c>
      <c r="J32" t="s">
        <v>8</v>
      </c>
      <c r="K32" t="s">
        <v>83</v>
      </c>
    </row>
    <row r="33" spans="2:11">
      <c r="B33" t="s">
        <v>21</v>
      </c>
      <c r="C33" t="s">
        <v>84</v>
      </c>
      <c r="D33" t="s">
        <v>10</v>
      </c>
      <c r="E33" t="s">
        <v>86</v>
      </c>
      <c r="F33" t="s">
        <v>43</v>
      </c>
      <c r="G33" t="s">
        <v>44</v>
      </c>
      <c r="H33" t="s">
        <v>26</v>
      </c>
      <c r="I33" t="s">
        <v>28</v>
      </c>
      <c r="J33" t="s">
        <v>8</v>
      </c>
      <c r="K33" t="s">
        <v>83</v>
      </c>
    </row>
    <row r="34" spans="2:11">
      <c r="B34" t="s">
        <v>21</v>
      </c>
      <c r="C34" t="s">
        <v>87</v>
      </c>
      <c r="D34" t="s">
        <v>10</v>
      </c>
      <c r="E34" t="s">
        <v>88</v>
      </c>
      <c r="F34" t="s">
        <v>36</v>
      </c>
      <c r="G34" t="s">
        <v>44</v>
      </c>
      <c r="H34" t="s">
        <v>26</v>
      </c>
      <c r="I34" t="s">
        <v>28</v>
      </c>
      <c r="J34" t="s">
        <v>8</v>
      </c>
      <c r="K34" t="s">
        <v>83</v>
      </c>
    </row>
    <row r="35" spans="2:11">
      <c r="B35" t="s">
        <v>21</v>
      </c>
      <c r="C35" t="s">
        <v>87</v>
      </c>
      <c r="D35" t="s">
        <v>10</v>
      </c>
      <c r="E35" t="s">
        <v>89</v>
      </c>
      <c r="F35" t="s">
        <v>36</v>
      </c>
      <c r="G35" t="s">
        <v>44</v>
      </c>
      <c r="H35" t="s">
        <v>26</v>
      </c>
      <c r="I35" t="s">
        <v>28</v>
      </c>
      <c r="J35" t="s">
        <v>8</v>
      </c>
      <c r="K35" t="s">
        <v>83</v>
      </c>
    </row>
    <row r="36" spans="2:12">
      <c r="B36" s="3" t="s">
        <v>90</v>
      </c>
      <c r="C36" s="3" t="s">
        <v>10</v>
      </c>
      <c r="D36" s="3" t="s">
        <v>10</v>
      </c>
      <c r="E36" s="3" t="s">
        <v>10</v>
      </c>
      <c r="F36" s="3" t="s">
        <v>91</v>
      </c>
      <c r="G36" s="3" t="s">
        <v>10</v>
      </c>
      <c r="H36" s="3" t="s">
        <v>10</v>
      </c>
      <c r="I36" s="3" t="s">
        <v>10</v>
      </c>
      <c r="J36" s="3" t="s">
        <v>10</v>
      </c>
      <c r="K36" s="3" t="s">
        <v>10</v>
      </c>
      <c r="L36" s="3" t="s">
        <v>10</v>
      </c>
    </row>
    <row r="37" spans="2:11"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16</v>
      </c>
      <c r="G37" s="3" t="s">
        <v>17</v>
      </c>
      <c r="H37" s="3" t="s">
        <v>18</v>
      </c>
      <c r="I37" s="3" t="s">
        <v>19</v>
      </c>
      <c r="J37" s="3" t="s">
        <v>4</v>
      </c>
      <c r="K37" s="3" t="s">
        <v>20</v>
      </c>
    </row>
    <row r="38" spans="2:11">
      <c r="B38" t="s">
        <v>21</v>
      </c>
      <c r="C38" t="s">
        <v>92</v>
      </c>
      <c r="D38" t="s">
        <v>10</v>
      </c>
      <c r="E38" t="s">
        <v>93</v>
      </c>
      <c r="F38" t="s">
        <v>94</v>
      </c>
      <c r="G38" t="s">
        <v>68</v>
      </c>
      <c r="H38" t="s">
        <v>37</v>
      </c>
      <c r="I38" t="s">
        <v>28</v>
      </c>
      <c r="J38" t="s">
        <v>8</v>
      </c>
      <c r="K38" t="s">
        <v>95</v>
      </c>
    </row>
    <row r="39" spans="2:11">
      <c r="B39" t="s">
        <v>21</v>
      </c>
      <c r="C39" t="s">
        <v>96</v>
      </c>
      <c r="D39" t="s">
        <v>10</v>
      </c>
      <c r="E39" t="s">
        <v>97</v>
      </c>
      <c r="F39" t="s">
        <v>94</v>
      </c>
      <c r="G39" t="s">
        <v>44</v>
      </c>
      <c r="H39" t="s">
        <v>26</v>
      </c>
      <c r="I39" t="s">
        <v>28</v>
      </c>
      <c r="J39" t="s">
        <v>8</v>
      </c>
      <c r="K39" t="s">
        <v>98</v>
      </c>
    </row>
    <row r="40" spans="2:11">
      <c r="B40" t="s">
        <v>21</v>
      </c>
      <c r="C40" t="s">
        <v>99</v>
      </c>
      <c r="D40" t="s">
        <v>10</v>
      </c>
      <c r="E40" t="s">
        <v>100</v>
      </c>
      <c r="F40" t="s">
        <v>94</v>
      </c>
      <c r="G40" t="s">
        <v>44</v>
      </c>
      <c r="H40" t="s">
        <v>26</v>
      </c>
      <c r="I40" t="s">
        <v>28</v>
      </c>
      <c r="J40" t="s">
        <v>8</v>
      </c>
      <c r="K40" t="s">
        <v>98</v>
      </c>
    </row>
    <row r="41" spans="2:11">
      <c r="B41" t="s">
        <v>21</v>
      </c>
      <c r="C41" t="s">
        <v>101</v>
      </c>
      <c r="D41" t="s">
        <v>10</v>
      </c>
      <c r="E41" t="s">
        <v>102</v>
      </c>
      <c r="F41" t="s">
        <v>94</v>
      </c>
      <c r="G41" t="s">
        <v>26</v>
      </c>
      <c r="H41" t="s">
        <v>27</v>
      </c>
      <c r="I41" t="s">
        <v>28</v>
      </c>
      <c r="J41" t="s">
        <v>8</v>
      </c>
      <c r="K41" t="s">
        <v>103</v>
      </c>
    </row>
    <row r="42" spans="2:12">
      <c r="B42" s="3" t="s">
        <v>104</v>
      </c>
      <c r="C42" s="3" t="s">
        <v>10</v>
      </c>
      <c r="D42" s="3" t="s">
        <v>10</v>
      </c>
      <c r="E42" s="3" t="s">
        <v>10</v>
      </c>
      <c r="F42" s="3" t="s">
        <v>105</v>
      </c>
      <c r="G42" s="3" t="s">
        <v>10</v>
      </c>
      <c r="H42" s="3" t="s">
        <v>10</v>
      </c>
      <c r="I42" s="3" t="s">
        <v>10</v>
      </c>
      <c r="J42" s="3" t="s">
        <v>10</v>
      </c>
      <c r="K42" s="3" t="s">
        <v>10</v>
      </c>
      <c r="L42" s="3" t="s">
        <v>10</v>
      </c>
    </row>
    <row r="43" spans="2:11">
      <c r="B43" s="3" t="s">
        <v>12</v>
      </c>
      <c r="C43" s="3" t="s">
        <v>13</v>
      </c>
      <c r="D43" s="3" t="s">
        <v>14</v>
      </c>
      <c r="E43" s="3" t="s">
        <v>15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4</v>
      </c>
      <c r="K43" s="3" t="s">
        <v>20</v>
      </c>
    </row>
    <row r="44" spans="2:11">
      <c r="B44" t="s">
        <v>21</v>
      </c>
      <c r="C44" t="s">
        <v>106</v>
      </c>
      <c r="D44" t="s">
        <v>10</v>
      </c>
      <c r="E44" t="s">
        <v>107</v>
      </c>
      <c r="F44" t="s">
        <v>108</v>
      </c>
      <c r="G44" t="s">
        <v>68</v>
      </c>
      <c r="H44" t="s">
        <v>37</v>
      </c>
      <c r="I44" t="s">
        <v>28</v>
      </c>
      <c r="J44" t="s">
        <v>8</v>
      </c>
      <c r="K44" t="s">
        <v>109</v>
      </c>
    </row>
    <row r="45" spans="2:12">
      <c r="B45" s="3" t="s">
        <v>110</v>
      </c>
      <c r="C45" s="3" t="s">
        <v>10</v>
      </c>
      <c r="D45" s="3" t="s">
        <v>10</v>
      </c>
      <c r="E45" s="3" t="s">
        <v>10</v>
      </c>
      <c r="F45" s="3" t="s">
        <v>111</v>
      </c>
      <c r="G45" s="3" t="s">
        <v>10</v>
      </c>
      <c r="H45" s="3" t="s">
        <v>10</v>
      </c>
      <c r="I45" s="3" t="s">
        <v>10</v>
      </c>
      <c r="J45" s="3" t="s">
        <v>10</v>
      </c>
      <c r="K45" s="3" t="s">
        <v>10</v>
      </c>
      <c r="L45" s="3" t="s">
        <v>10</v>
      </c>
    </row>
    <row r="46" spans="2:11">
      <c r="B46" s="3" t="s">
        <v>12</v>
      </c>
      <c r="C46" s="3" t="s">
        <v>13</v>
      </c>
      <c r="D46" s="3" t="s">
        <v>14</v>
      </c>
      <c r="E46" s="3" t="s">
        <v>15</v>
      </c>
      <c r="F46" s="3" t="s">
        <v>16</v>
      </c>
      <c r="G46" s="3" t="s">
        <v>17</v>
      </c>
      <c r="H46" s="3" t="s">
        <v>18</v>
      </c>
      <c r="I46" s="3" t="s">
        <v>19</v>
      </c>
      <c r="J46" s="3" t="s">
        <v>4</v>
      </c>
      <c r="K46" s="3" t="s">
        <v>20</v>
      </c>
    </row>
    <row r="47" spans="2:11">
      <c r="B47" t="s">
        <v>21</v>
      </c>
      <c r="C47" t="s">
        <v>112</v>
      </c>
      <c r="D47" t="s">
        <v>113</v>
      </c>
      <c r="E47" t="s">
        <v>114</v>
      </c>
      <c r="F47" t="s">
        <v>115</v>
      </c>
      <c r="G47" t="s">
        <v>67</v>
      </c>
      <c r="H47" t="s">
        <v>68</v>
      </c>
      <c r="I47" t="s">
        <v>28</v>
      </c>
      <c r="J47" t="s">
        <v>8</v>
      </c>
      <c r="K47" t="s">
        <v>116</v>
      </c>
    </row>
    <row r="48" spans="2:11">
      <c r="B48" t="s">
        <v>21</v>
      </c>
      <c r="C48" t="s">
        <v>117</v>
      </c>
      <c r="D48" t="s">
        <v>118</v>
      </c>
      <c r="E48" t="s">
        <v>119</v>
      </c>
      <c r="F48" t="s">
        <v>120</v>
      </c>
      <c r="G48" t="s">
        <v>68</v>
      </c>
      <c r="H48" t="s">
        <v>37</v>
      </c>
      <c r="I48" t="s">
        <v>28</v>
      </c>
      <c r="J48" t="s">
        <v>8</v>
      </c>
      <c r="K48" t="s">
        <v>121</v>
      </c>
    </row>
    <row r="49" spans="2:11">
      <c r="B49" t="s">
        <v>21</v>
      </c>
      <c r="C49" t="s">
        <v>122</v>
      </c>
      <c r="D49" t="s">
        <v>10</v>
      </c>
      <c r="E49" t="s">
        <v>123</v>
      </c>
      <c r="F49" t="s">
        <v>115</v>
      </c>
      <c r="G49" t="s">
        <v>37</v>
      </c>
      <c r="H49" t="s">
        <v>38</v>
      </c>
      <c r="I49" t="s">
        <v>28</v>
      </c>
      <c r="J49" t="s">
        <v>8</v>
      </c>
      <c r="K49" t="s">
        <v>124</v>
      </c>
    </row>
    <row r="50" spans="2:11">
      <c r="B50" t="s">
        <v>21</v>
      </c>
      <c r="C50" t="s">
        <v>122</v>
      </c>
      <c r="D50" t="s">
        <v>10</v>
      </c>
      <c r="E50" t="s">
        <v>125</v>
      </c>
      <c r="F50" t="s">
        <v>115</v>
      </c>
      <c r="G50" t="s">
        <v>37</v>
      </c>
      <c r="H50" t="s">
        <v>38</v>
      </c>
      <c r="I50" t="s">
        <v>28</v>
      </c>
      <c r="J50" t="s">
        <v>8</v>
      </c>
      <c r="K50" t="s">
        <v>124</v>
      </c>
    </row>
    <row r="51" spans="2:11">
      <c r="B51" t="s">
        <v>21</v>
      </c>
      <c r="C51" t="s">
        <v>126</v>
      </c>
      <c r="D51" t="s">
        <v>75</v>
      </c>
      <c r="E51" t="s">
        <v>127</v>
      </c>
      <c r="F51" t="s">
        <v>120</v>
      </c>
      <c r="G51" t="s">
        <v>38</v>
      </c>
      <c r="H51" t="s">
        <v>54</v>
      </c>
      <c r="I51" t="s">
        <v>28</v>
      </c>
      <c r="J51" t="s">
        <v>8</v>
      </c>
      <c r="K51" t="s">
        <v>128</v>
      </c>
    </row>
    <row r="52" spans="2:11">
      <c r="B52" t="s">
        <v>21</v>
      </c>
      <c r="C52" t="s">
        <v>129</v>
      </c>
      <c r="D52" t="s">
        <v>10</v>
      </c>
      <c r="E52" t="s">
        <v>130</v>
      </c>
      <c r="F52" t="s">
        <v>115</v>
      </c>
      <c r="G52" t="s">
        <v>38</v>
      </c>
      <c r="H52" t="s">
        <v>54</v>
      </c>
      <c r="I52" t="s">
        <v>28</v>
      </c>
      <c r="J52" t="s">
        <v>8</v>
      </c>
      <c r="K52" t="s">
        <v>131</v>
      </c>
    </row>
    <row r="53" spans="2:11">
      <c r="B53" t="s">
        <v>21</v>
      </c>
      <c r="C53" t="s">
        <v>132</v>
      </c>
      <c r="D53" t="s">
        <v>10</v>
      </c>
      <c r="E53" t="s">
        <v>133</v>
      </c>
      <c r="F53" t="s">
        <v>115</v>
      </c>
      <c r="G53" t="s">
        <v>54</v>
      </c>
      <c r="H53" t="s">
        <v>44</v>
      </c>
      <c r="I53" t="s">
        <v>28</v>
      </c>
      <c r="J53" t="s">
        <v>8</v>
      </c>
      <c r="K53" t="s">
        <v>131</v>
      </c>
    </row>
    <row r="54" spans="2:11">
      <c r="B54" t="s">
        <v>21</v>
      </c>
      <c r="C54" t="s">
        <v>134</v>
      </c>
      <c r="D54" t="s">
        <v>10</v>
      </c>
      <c r="E54" t="s">
        <v>135</v>
      </c>
      <c r="F54" t="s">
        <v>115</v>
      </c>
      <c r="G54" t="s">
        <v>54</v>
      </c>
      <c r="H54" t="s">
        <v>44</v>
      </c>
      <c r="I54" t="s">
        <v>28</v>
      </c>
      <c r="J54" t="s">
        <v>8</v>
      </c>
      <c r="K54" t="s">
        <v>131</v>
      </c>
    </row>
    <row r="55" spans="2:12">
      <c r="B55" s="3" t="s">
        <v>136</v>
      </c>
      <c r="C55" s="3" t="s">
        <v>10</v>
      </c>
      <c r="D55" s="3" t="s">
        <v>10</v>
      </c>
      <c r="E55" s="3" t="s">
        <v>10</v>
      </c>
      <c r="F55" s="3" t="s">
        <v>137</v>
      </c>
      <c r="G55" s="3" t="s">
        <v>10</v>
      </c>
      <c r="H55" s="3" t="s">
        <v>10</v>
      </c>
      <c r="I55" s="3" t="s">
        <v>10</v>
      </c>
      <c r="J55" s="3" t="s">
        <v>10</v>
      </c>
      <c r="K55" s="3" t="s">
        <v>10</v>
      </c>
      <c r="L55" s="3" t="s">
        <v>10</v>
      </c>
    </row>
    <row r="56" spans="2:11">
      <c r="B56" s="3" t="s">
        <v>12</v>
      </c>
      <c r="C56" s="3" t="s">
        <v>13</v>
      </c>
      <c r="D56" s="3" t="s">
        <v>14</v>
      </c>
      <c r="E56" s="3" t="s">
        <v>15</v>
      </c>
      <c r="F56" s="3" t="s">
        <v>16</v>
      </c>
      <c r="G56" s="3" t="s">
        <v>17</v>
      </c>
      <c r="H56" s="3" t="s">
        <v>18</v>
      </c>
      <c r="I56" s="3" t="s">
        <v>19</v>
      </c>
      <c r="J56" s="3" t="s">
        <v>4</v>
      </c>
      <c r="K56" s="3" t="s">
        <v>20</v>
      </c>
    </row>
    <row r="57" spans="2:11">
      <c r="B57" t="s">
        <v>21</v>
      </c>
      <c r="C57" t="s">
        <v>138</v>
      </c>
      <c r="D57" t="s">
        <v>10</v>
      </c>
      <c r="E57" t="s">
        <v>139</v>
      </c>
      <c r="F57" t="s">
        <v>140</v>
      </c>
      <c r="G57" t="s">
        <v>44</v>
      </c>
      <c r="H57" t="s">
        <v>26</v>
      </c>
      <c r="I57" t="s">
        <v>28</v>
      </c>
      <c r="J57" t="s">
        <v>8</v>
      </c>
      <c r="K57" t="s">
        <v>141</v>
      </c>
    </row>
    <row r="58" spans="2:12">
      <c r="B58" s="3" t="s">
        <v>142</v>
      </c>
      <c r="C58" s="3" t="s">
        <v>10</v>
      </c>
      <c r="D58" s="3" t="s">
        <v>10</v>
      </c>
      <c r="E58" s="3" t="s">
        <v>10</v>
      </c>
      <c r="F58" s="3" t="s">
        <v>143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1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4</v>
      </c>
      <c r="K59" s="3" t="s">
        <v>20</v>
      </c>
    </row>
    <row r="60" spans="2:11">
      <c r="B60" t="s">
        <v>21</v>
      </c>
      <c r="C60" t="s">
        <v>144</v>
      </c>
      <c r="D60" t="s">
        <v>10</v>
      </c>
      <c r="E60" t="s">
        <v>145</v>
      </c>
      <c r="F60" t="s">
        <v>146</v>
      </c>
      <c r="G60" t="s">
        <v>67</v>
      </c>
      <c r="H60" t="s">
        <v>68</v>
      </c>
      <c r="I60" t="s">
        <v>28</v>
      </c>
      <c r="J60" t="s">
        <v>8</v>
      </c>
      <c r="K60" t="s">
        <v>147</v>
      </c>
    </row>
    <row r="61" spans="2:11">
      <c r="B61" t="s">
        <v>21</v>
      </c>
      <c r="C61" t="s">
        <v>148</v>
      </c>
      <c r="D61" t="s">
        <v>10</v>
      </c>
      <c r="E61" t="s">
        <v>149</v>
      </c>
      <c r="F61" t="s">
        <v>146</v>
      </c>
      <c r="G61" t="s">
        <v>68</v>
      </c>
      <c r="H61" t="s">
        <v>37</v>
      </c>
      <c r="I61" t="s">
        <v>28</v>
      </c>
      <c r="J61" t="s">
        <v>8</v>
      </c>
      <c r="K61" t="s">
        <v>147</v>
      </c>
    </row>
    <row r="62" spans="2:11">
      <c r="B62" t="s">
        <v>21</v>
      </c>
      <c r="C62" t="s">
        <v>150</v>
      </c>
      <c r="D62" t="s">
        <v>10</v>
      </c>
      <c r="E62" t="s">
        <v>151</v>
      </c>
      <c r="F62" t="s">
        <v>146</v>
      </c>
      <c r="G62" t="s">
        <v>44</v>
      </c>
      <c r="H62" t="s">
        <v>26</v>
      </c>
      <c r="I62" t="s">
        <v>28</v>
      </c>
      <c r="J62" t="s">
        <v>8</v>
      </c>
      <c r="K62" t="s">
        <v>152</v>
      </c>
    </row>
    <row r="63" spans="2:11">
      <c r="B63" t="s">
        <v>21</v>
      </c>
      <c r="C63" t="s">
        <v>153</v>
      </c>
      <c r="D63" t="s">
        <v>10</v>
      </c>
      <c r="E63" t="s">
        <v>154</v>
      </c>
      <c r="F63" t="s">
        <v>146</v>
      </c>
      <c r="G63" t="s">
        <v>26</v>
      </c>
      <c r="H63" t="s">
        <v>27</v>
      </c>
      <c r="I63" t="s">
        <v>28</v>
      </c>
      <c r="J63" t="s">
        <v>8</v>
      </c>
      <c r="K63" t="s">
        <v>152</v>
      </c>
    </row>
    <row r="64" spans="2:12">
      <c r="B64" s="3" t="s">
        <v>155</v>
      </c>
      <c r="C64" s="3" t="s">
        <v>10</v>
      </c>
      <c r="D64" s="3" t="s">
        <v>10</v>
      </c>
      <c r="E64" s="3" t="s">
        <v>10</v>
      </c>
      <c r="F64" s="3" t="s">
        <v>156</v>
      </c>
      <c r="G64" s="3" t="s">
        <v>10</v>
      </c>
      <c r="H64" s="3" t="s">
        <v>10</v>
      </c>
      <c r="I64" s="3" t="s">
        <v>10</v>
      </c>
      <c r="J64" s="3" t="s">
        <v>10</v>
      </c>
      <c r="K64" s="3" t="s">
        <v>10</v>
      </c>
      <c r="L64" s="3" t="s">
        <v>10</v>
      </c>
    </row>
    <row r="65" spans="2:11"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4</v>
      </c>
      <c r="K65" s="3" t="s">
        <v>20</v>
      </c>
    </row>
    <row r="66" spans="2:11">
      <c r="B66" t="s">
        <v>21</v>
      </c>
      <c r="C66" t="s">
        <v>157</v>
      </c>
      <c r="D66" t="s">
        <v>10</v>
      </c>
      <c r="E66" t="s">
        <v>158</v>
      </c>
      <c r="F66" t="s">
        <v>120</v>
      </c>
      <c r="G66" t="s">
        <v>38</v>
      </c>
      <c r="H66" t="s">
        <v>54</v>
      </c>
      <c r="I66" t="s">
        <v>28</v>
      </c>
      <c r="J66" t="s">
        <v>8</v>
      </c>
      <c r="K66" t="s">
        <v>159</v>
      </c>
    </row>
    <row r="67" spans="2:11">
      <c r="B67" t="s">
        <v>21</v>
      </c>
      <c r="C67" t="s">
        <v>160</v>
      </c>
      <c r="D67" t="s">
        <v>161</v>
      </c>
      <c r="E67" t="s">
        <v>162</v>
      </c>
      <c r="F67" t="s">
        <v>120</v>
      </c>
      <c r="G67" t="s">
        <v>44</v>
      </c>
      <c r="H67" t="s">
        <v>26</v>
      </c>
      <c r="I67" t="s">
        <v>28</v>
      </c>
      <c r="J67" t="s">
        <v>8</v>
      </c>
      <c r="K67" t="s">
        <v>159</v>
      </c>
    </row>
    <row r="68" spans="2:11">
      <c r="B68" t="s">
        <v>21</v>
      </c>
      <c r="C68" t="s">
        <v>163</v>
      </c>
      <c r="D68" t="s">
        <v>164</v>
      </c>
      <c r="E68" t="s">
        <v>165</v>
      </c>
      <c r="F68" t="s">
        <v>166</v>
      </c>
      <c r="G68" t="s">
        <v>26</v>
      </c>
      <c r="H68" t="s">
        <v>27</v>
      </c>
      <c r="I68" t="s">
        <v>28</v>
      </c>
      <c r="J68" t="s">
        <v>8</v>
      </c>
      <c r="K68" t="s">
        <v>167</v>
      </c>
    </row>
    <row r="69" spans="2:11">
      <c r="B69" t="s">
        <v>21</v>
      </c>
      <c r="C69" t="s">
        <v>168</v>
      </c>
      <c r="D69" t="s">
        <v>10</v>
      </c>
      <c r="E69" t="s">
        <v>169</v>
      </c>
      <c r="F69" t="s">
        <v>120</v>
      </c>
      <c r="G69" t="s">
        <v>26</v>
      </c>
      <c r="H69" t="s">
        <v>27</v>
      </c>
      <c r="I69" t="s">
        <v>28</v>
      </c>
      <c r="J69" t="s">
        <v>8</v>
      </c>
      <c r="K69" t="s">
        <v>159</v>
      </c>
    </row>
    <row r="70" spans="2:11">
      <c r="B70" t="s">
        <v>21</v>
      </c>
      <c r="C70" t="s">
        <v>170</v>
      </c>
      <c r="D70" t="s">
        <v>171</v>
      </c>
      <c r="E70" t="s">
        <v>172</v>
      </c>
      <c r="F70" t="s">
        <v>166</v>
      </c>
      <c r="G70" t="s">
        <v>26</v>
      </c>
      <c r="H70" t="s">
        <v>27</v>
      </c>
      <c r="I70" t="s">
        <v>28</v>
      </c>
      <c r="J70" t="s">
        <v>8</v>
      </c>
      <c r="K70" t="s">
        <v>167</v>
      </c>
    </row>
    <row r="71" spans="2:12">
      <c r="B71" s="3" t="s">
        <v>173</v>
      </c>
      <c r="C71" s="3" t="s">
        <v>10</v>
      </c>
      <c r="D71" s="3" t="s">
        <v>10</v>
      </c>
      <c r="E71" s="3" t="s">
        <v>10</v>
      </c>
      <c r="F71" s="3" t="s">
        <v>174</v>
      </c>
      <c r="G71" s="3" t="s">
        <v>10</v>
      </c>
      <c r="H71" s="3" t="s">
        <v>10</v>
      </c>
      <c r="I71" s="3" t="s">
        <v>10</v>
      </c>
      <c r="J71" s="3" t="s">
        <v>10</v>
      </c>
      <c r="K71" s="3" t="s">
        <v>10</v>
      </c>
      <c r="L71" s="3" t="s">
        <v>10</v>
      </c>
    </row>
    <row r="72" spans="2:11">
      <c r="B72" s="3" t="s">
        <v>12</v>
      </c>
      <c r="C72" s="3" t="s">
        <v>13</v>
      </c>
      <c r="D72" s="3" t="s">
        <v>14</v>
      </c>
      <c r="E72" s="3" t="s">
        <v>15</v>
      </c>
      <c r="F72" s="3" t="s">
        <v>16</v>
      </c>
      <c r="G72" s="3" t="s">
        <v>17</v>
      </c>
      <c r="H72" s="3" t="s">
        <v>18</v>
      </c>
      <c r="I72" s="3" t="s">
        <v>19</v>
      </c>
      <c r="J72" s="3" t="s">
        <v>4</v>
      </c>
      <c r="K72" s="3" t="s">
        <v>20</v>
      </c>
    </row>
    <row r="73" spans="2:11">
      <c r="B73" t="s">
        <v>21</v>
      </c>
      <c r="C73" t="s">
        <v>175</v>
      </c>
      <c r="D73" t="s">
        <v>176</v>
      </c>
      <c r="E73" t="s">
        <v>177</v>
      </c>
      <c r="F73" t="s">
        <v>178</v>
      </c>
      <c r="G73" t="s">
        <v>179</v>
      </c>
      <c r="H73" t="s">
        <v>68</v>
      </c>
      <c r="I73" t="s">
        <v>180</v>
      </c>
      <c r="J73" t="s">
        <v>8</v>
      </c>
      <c r="K73" t="s">
        <v>181</v>
      </c>
    </row>
    <row r="74" spans="2:11">
      <c r="B74" t="s">
        <v>21</v>
      </c>
      <c r="C74" t="s">
        <v>182</v>
      </c>
      <c r="D74" t="s">
        <v>10</v>
      </c>
      <c r="E74" t="s">
        <v>183</v>
      </c>
      <c r="F74" t="s">
        <v>184</v>
      </c>
      <c r="G74" t="s">
        <v>67</v>
      </c>
      <c r="H74" t="s">
        <v>38</v>
      </c>
      <c r="I74" t="s">
        <v>180</v>
      </c>
      <c r="J74" t="s">
        <v>8</v>
      </c>
      <c r="K74" t="s">
        <v>181</v>
      </c>
    </row>
    <row r="75" spans="2:11">
      <c r="B75" t="s">
        <v>21</v>
      </c>
      <c r="C75" t="s">
        <v>182</v>
      </c>
      <c r="D75" t="s">
        <v>10</v>
      </c>
      <c r="E75" t="s">
        <v>185</v>
      </c>
      <c r="F75" t="s">
        <v>184</v>
      </c>
      <c r="G75" t="s">
        <v>67</v>
      </c>
      <c r="H75" t="s">
        <v>38</v>
      </c>
      <c r="I75" t="s">
        <v>180</v>
      </c>
      <c r="J75" t="s">
        <v>8</v>
      </c>
      <c r="K75" t="s">
        <v>181</v>
      </c>
    </row>
    <row r="76" spans="2:11">
      <c r="B76" t="s">
        <v>21</v>
      </c>
      <c r="C76" t="s">
        <v>182</v>
      </c>
      <c r="D76" t="s">
        <v>10</v>
      </c>
      <c r="E76" t="s">
        <v>186</v>
      </c>
      <c r="F76" t="s">
        <v>184</v>
      </c>
      <c r="G76" t="s">
        <v>67</v>
      </c>
      <c r="H76" t="s">
        <v>38</v>
      </c>
      <c r="I76" t="s">
        <v>180</v>
      </c>
      <c r="J76" t="s">
        <v>8</v>
      </c>
      <c r="K76" t="s">
        <v>181</v>
      </c>
    </row>
    <row r="77" spans="2:11">
      <c r="B77" t="s">
        <v>21</v>
      </c>
      <c r="C77" t="s">
        <v>182</v>
      </c>
      <c r="D77" t="s">
        <v>10</v>
      </c>
      <c r="E77" t="s">
        <v>187</v>
      </c>
      <c r="F77" t="s">
        <v>184</v>
      </c>
      <c r="G77" t="s">
        <v>67</v>
      </c>
      <c r="H77" t="s">
        <v>38</v>
      </c>
      <c r="I77" t="s">
        <v>180</v>
      </c>
      <c r="J77" t="s">
        <v>8</v>
      </c>
      <c r="K77" t="s">
        <v>181</v>
      </c>
    </row>
    <row r="78" spans="2:11">
      <c r="B78" t="s">
        <v>21</v>
      </c>
      <c r="C78" t="s">
        <v>182</v>
      </c>
      <c r="D78" t="s">
        <v>10</v>
      </c>
      <c r="E78" t="s">
        <v>188</v>
      </c>
      <c r="F78" t="s">
        <v>184</v>
      </c>
      <c r="G78" t="s">
        <v>67</v>
      </c>
      <c r="H78" t="s">
        <v>38</v>
      </c>
      <c r="I78" t="s">
        <v>180</v>
      </c>
      <c r="J78" t="s">
        <v>8</v>
      </c>
      <c r="K78" t="s">
        <v>181</v>
      </c>
    </row>
    <row r="79" spans="2:11">
      <c r="B79" t="s">
        <v>21</v>
      </c>
      <c r="C79" t="s">
        <v>182</v>
      </c>
      <c r="D79" t="s">
        <v>10</v>
      </c>
      <c r="E79" t="s">
        <v>189</v>
      </c>
      <c r="F79" t="s">
        <v>184</v>
      </c>
      <c r="G79" t="s">
        <v>67</v>
      </c>
      <c r="H79" t="s">
        <v>38</v>
      </c>
      <c r="I79" t="s">
        <v>180</v>
      </c>
      <c r="J79" t="s">
        <v>8</v>
      </c>
      <c r="K79" t="s">
        <v>181</v>
      </c>
    </row>
    <row r="80" spans="2:12">
      <c r="B80" s="3" t="s">
        <v>190</v>
      </c>
      <c r="C80" s="3" t="s">
        <v>10</v>
      </c>
      <c r="D80" s="3" t="s">
        <v>10</v>
      </c>
      <c r="E80" s="3" t="s">
        <v>10</v>
      </c>
      <c r="F80" s="3" t="s">
        <v>191</v>
      </c>
      <c r="G80" s="3" t="s">
        <v>10</v>
      </c>
      <c r="H80" s="3" t="s">
        <v>10</v>
      </c>
      <c r="I80" s="3" t="s">
        <v>10</v>
      </c>
      <c r="J80" s="3" t="s">
        <v>10</v>
      </c>
      <c r="K80" s="3" t="s">
        <v>10</v>
      </c>
      <c r="L80" s="3" t="s">
        <v>10</v>
      </c>
    </row>
    <row r="81" spans="2:11">
      <c r="B81" s="3" t="s">
        <v>12</v>
      </c>
      <c r="C81" s="3" t="s">
        <v>13</v>
      </c>
      <c r="D81" s="3" t="s">
        <v>14</v>
      </c>
      <c r="E81" s="3" t="s">
        <v>15</v>
      </c>
      <c r="F81" s="3" t="s">
        <v>16</v>
      </c>
      <c r="G81" s="3" t="s">
        <v>17</v>
      </c>
      <c r="H81" s="3" t="s">
        <v>18</v>
      </c>
      <c r="I81" s="3" t="s">
        <v>19</v>
      </c>
      <c r="J81" s="3" t="s">
        <v>4</v>
      </c>
      <c r="K81" s="3" t="s">
        <v>20</v>
      </c>
    </row>
    <row r="82" spans="2:11">
      <c r="B82" t="s">
        <v>21</v>
      </c>
      <c r="C82" t="s">
        <v>192</v>
      </c>
      <c r="D82" t="s">
        <v>10</v>
      </c>
      <c r="E82" t="s">
        <v>193</v>
      </c>
      <c r="F82" t="s">
        <v>194</v>
      </c>
      <c r="G82" t="s">
        <v>38</v>
      </c>
      <c r="H82" t="s">
        <v>54</v>
      </c>
      <c r="I82" t="s">
        <v>28</v>
      </c>
      <c r="J82" t="s">
        <v>8</v>
      </c>
      <c r="K82" t="s">
        <v>83</v>
      </c>
    </row>
    <row r="83" spans="2:12">
      <c r="B83" s="3" t="s">
        <v>195</v>
      </c>
      <c r="C83" s="3" t="s">
        <v>10</v>
      </c>
      <c r="D83" s="3" t="s">
        <v>10</v>
      </c>
      <c r="E83" s="3" t="s">
        <v>10</v>
      </c>
      <c r="F83" s="3" t="s">
        <v>196</v>
      </c>
      <c r="G83" s="3" t="s">
        <v>10</v>
      </c>
      <c r="H83" s="3" t="s">
        <v>10</v>
      </c>
      <c r="I83" s="3" t="s">
        <v>10</v>
      </c>
      <c r="J83" s="3" t="s">
        <v>10</v>
      </c>
      <c r="K83" s="3" t="s">
        <v>10</v>
      </c>
      <c r="L83" s="3" t="s">
        <v>10</v>
      </c>
    </row>
    <row r="84" spans="2:11">
      <c r="B84" s="3" t="s">
        <v>12</v>
      </c>
      <c r="C84" s="3" t="s">
        <v>13</v>
      </c>
      <c r="D84" s="3" t="s">
        <v>14</v>
      </c>
      <c r="E84" s="3" t="s">
        <v>15</v>
      </c>
      <c r="F84" s="3" t="s">
        <v>16</v>
      </c>
      <c r="G84" s="3" t="s">
        <v>17</v>
      </c>
      <c r="H84" s="3" t="s">
        <v>18</v>
      </c>
      <c r="I84" s="3" t="s">
        <v>19</v>
      </c>
      <c r="J84" s="3" t="s">
        <v>4</v>
      </c>
      <c r="K84" s="3" t="s">
        <v>20</v>
      </c>
    </row>
    <row r="85" spans="2:11">
      <c r="B85" t="s">
        <v>21</v>
      </c>
      <c r="C85" t="s">
        <v>197</v>
      </c>
      <c r="D85" t="s">
        <v>75</v>
      </c>
      <c r="E85" t="s">
        <v>198</v>
      </c>
      <c r="F85" t="s">
        <v>199</v>
      </c>
      <c r="G85" t="s">
        <v>37</v>
      </c>
      <c r="H85" t="s">
        <v>38</v>
      </c>
      <c r="I85" t="s">
        <v>28</v>
      </c>
      <c r="J85" t="s">
        <v>8</v>
      </c>
      <c r="K85" t="s">
        <v>200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topLeftCell="A13" workbookViewId="0">
      <selection activeCell="A48" sqref="A48:D50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201</v>
      </c>
    </row>
    <row r="2" spans="1:9">
      <c r="A2" t="s">
        <v>22</v>
      </c>
      <c r="B2" t="s">
        <v>26</v>
      </c>
      <c r="C2" t="s">
        <v>27</v>
      </c>
      <c r="D2" s="4">
        <v>1000</v>
      </c>
      <c r="E2" t="str">
        <f>VLOOKUP(A2,HOP!A:L,12,0)</f>
        <v>1000.00</v>
      </c>
      <c r="F2" t="str">
        <f>VLOOKUP(A2,HOP!A:C,3,0)</f>
        <v>2325510</v>
      </c>
      <c r="G2">
        <f>D2-E2</f>
        <v>0</v>
      </c>
      <c r="H2" t="str">
        <f>$H$1&amp;F2</f>
        <v>，2325510</v>
      </c>
      <c r="I2" t="str">
        <f>VLOOKUP(A2,HOP!A:T,20,0)</f>
        <v>直采</v>
      </c>
    </row>
    <row r="3" spans="1:9">
      <c r="A3" t="s">
        <v>33</v>
      </c>
      <c r="B3" t="s">
        <v>37</v>
      </c>
      <c r="C3" t="s">
        <v>38</v>
      </c>
      <c r="D3" s="4">
        <v>559</v>
      </c>
      <c r="E3" t="str">
        <f>VLOOKUP(A3,HOP!A:L,12,0)</f>
        <v>559.00</v>
      </c>
      <c r="F3" t="str">
        <f>VLOOKUP(A3,HOP!A:C,3,0)</f>
        <v>2318874</v>
      </c>
      <c r="G3">
        <f t="shared" ref="G3:G41" si="0">D3-E3</f>
        <v>0</v>
      </c>
      <c r="H3" t="str">
        <f t="shared" ref="H3:H41" si="1">$H$1&amp;F3</f>
        <v>，2318874</v>
      </c>
      <c r="I3" t="str">
        <f>VLOOKUP(A3,HOP!A:T,20,0)</f>
        <v>直采</v>
      </c>
    </row>
    <row r="4" spans="1:9">
      <c r="A4" t="s">
        <v>40</v>
      </c>
      <c r="B4" t="s">
        <v>44</v>
      </c>
      <c r="C4" t="s">
        <v>26</v>
      </c>
      <c r="D4" s="4">
        <v>560</v>
      </c>
      <c r="E4" t="str">
        <f>VLOOKUP(A4,HOP!A:L,12,0)</f>
        <v>560.00</v>
      </c>
      <c r="F4" t="str">
        <f>VLOOKUP(A4,HOP!A:C,3,0)</f>
        <v>2324367</v>
      </c>
      <c r="G4">
        <f t="shared" si="0"/>
        <v>0</v>
      </c>
      <c r="H4" t="str">
        <f t="shared" si="1"/>
        <v>，2324367</v>
      </c>
      <c r="I4" t="str">
        <f>VLOOKUP(A4,HOP!A:T,20,0)</f>
        <v>直采</v>
      </c>
    </row>
    <row r="5" spans="1:9">
      <c r="A5" t="s">
        <v>48</v>
      </c>
      <c r="B5" t="s">
        <v>37</v>
      </c>
      <c r="C5" t="s">
        <v>38</v>
      </c>
      <c r="D5" s="4">
        <v>287</v>
      </c>
      <c r="E5" t="str">
        <f>VLOOKUP(A5,HOP!A:L,12,0)</f>
        <v>287.00</v>
      </c>
      <c r="F5" t="str">
        <f>VLOOKUP(A5,HOP!A:C,3,0)</f>
        <v>2320078</v>
      </c>
      <c r="G5">
        <f t="shared" si="0"/>
        <v>0</v>
      </c>
      <c r="H5" t="str">
        <f t="shared" si="1"/>
        <v>，2320078</v>
      </c>
      <c r="I5" t="str">
        <f>VLOOKUP(A5,HOP!A:T,20,0)</f>
        <v>直采</v>
      </c>
    </row>
    <row r="6" spans="1:9">
      <c r="A6" t="s">
        <v>52</v>
      </c>
      <c r="B6" t="s">
        <v>38</v>
      </c>
      <c r="C6" t="s">
        <v>54</v>
      </c>
      <c r="D6" s="4">
        <v>290</v>
      </c>
      <c r="E6" t="str">
        <f>VLOOKUP(A6,HOP!A:L,12,0)</f>
        <v>290.00</v>
      </c>
      <c r="F6" t="str">
        <f>VLOOKUP(A6,HOP!A:C,3,0)</f>
        <v>2320647</v>
      </c>
      <c r="G6">
        <f t="shared" si="0"/>
        <v>0</v>
      </c>
      <c r="H6" t="str">
        <f t="shared" si="1"/>
        <v>，2320647</v>
      </c>
      <c r="I6" t="str">
        <f>VLOOKUP(A6,HOP!A:T,20,0)</f>
        <v>直采</v>
      </c>
    </row>
    <row r="7" spans="1:9">
      <c r="A7" t="s">
        <v>56</v>
      </c>
      <c r="B7" t="s">
        <v>26</v>
      </c>
      <c r="C7" t="s">
        <v>27</v>
      </c>
      <c r="D7" s="4">
        <v>290</v>
      </c>
      <c r="E7" t="str">
        <f>VLOOKUP(A7,HOP!A:L,12,0)</f>
        <v>290.00</v>
      </c>
      <c r="F7" t="str">
        <f>VLOOKUP(A7,HOP!A:C,3,0)</f>
        <v>2325036</v>
      </c>
      <c r="G7">
        <f t="shared" si="0"/>
        <v>0</v>
      </c>
      <c r="H7" t="str">
        <f t="shared" si="1"/>
        <v>，2325036</v>
      </c>
      <c r="I7" t="str">
        <f>VLOOKUP(A7,HOP!A:T,20,0)</f>
        <v>直采</v>
      </c>
    </row>
    <row r="8" spans="1:9">
      <c r="A8" t="s">
        <v>58</v>
      </c>
      <c r="B8" t="s">
        <v>26</v>
      </c>
      <c r="C8" t="s">
        <v>27</v>
      </c>
      <c r="D8" s="4">
        <v>290</v>
      </c>
      <c r="E8" t="str">
        <f>VLOOKUP(A8,HOP!A:L,12,0)</f>
        <v>290.00</v>
      </c>
      <c r="F8" t="str">
        <f>VLOOKUP(A8,HOP!A:C,3,0)</f>
        <v>2325327</v>
      </c>
      <c r="G8">
        <f t="shared" si="0"/>
        <v>0</v>
      </c>
      <c r="H8" t="str">
        <f t="shared" si="1"/>
        <v>，2325327</v>
      </c>
      <c r="I8" t="str">
        <f>VLOOKUP(A8,HOP!A:T,20,0)</f>
        <v>直采</v>
      </c>
    </row>
    <row r="9" spans="1:9">
      <c r="A9" t="s">
        <v>60</v>
      </c>
      <c r="B9" t="s">
        <v>26</v>
      </c>
      <c r="C9" t="s">
        <v>27</v>
      </c>
      <c r="D9" s="4">
        <v>290</v>
      </c>
      <c r="E9" t="str">
        <f>VLOOKUP(A9,HOP!A:L,12,0)</f>
        <v>290.00</v>
      </c>
      <c r="F9" t="str">
        <f>VLOOKUP(A9,HOP!A:C,3,0)</f>
        <v>2325454</v>
      </c>
      <c r="G9">
        <f t="shared" si="0"/>
        <v>0</v>
      </c>
      <c r="H9" t="str">
        <f t="shared" si="1"/>
        <v>，2325454</v>
      </c>
      <c r="I9" t="str">
        <f>VLOOKUP(A9,HOP!A:T,20,0)</f>
        <v>直采</v>
      </c>
    </row>
    <row r="10" hidden="1" spans="1:10">
      <c r="A10">
        <v>1236437625</v>
      </c>
      <c r="B10" t="s">
        <v>67</v>
      </c>
      <c r="C10" t="s">
        <v>68</v>
      </c>
      <c r="D10" s="4">
        <v>155.41</v>
      </c>
      <c r="E10">
        <v>155.41</v>
      </c>
      <c r="F10" s="8" t="s">
        <v>202</v>
      </c>
      <c r="G10">
        <f t="shared" si="0"/>
        <v>0</v>
      </c>
      <c r="H10" t="str">
        <f t="shared" si="1"/>
        <v>，202111280834340025</v>
      </c>
      <c r="I10" t="e">
        <f>VLOOKUP(A10,HOP!A:T,20,0)</f>
        <v>#N/A</v>
      </c>
      <c r="J10">
        <v>11.28</v>
      </c>
    </row>
    <row r="11" hidden="1" spans="1:10">
      <c r="A11">
        <v>1237030747</v>
      </c>
      <c r="B11" t="s">
        <v>67</v>
      </c>
      <c r="C11" t="s">
        <v>68</v>
      </c>
      <c r="D11" s="4">
        <v>171.5</v>
      </c>
      <c r="E11">
        <v>171.5</v>
      </c>
      <c r="F11" s="8" t="s">
        <v>203</v>
      </c>
      <c r="G11">
        <f t="shared" si="0"/>
        <v>0</v>
      </c>
      <c r="H11" t="str">
        <f t="shared" si="1"/>
        <v>，202111281720480020</v>
      </c>
      <c r="I11" t="e">
        <f>VLOOKUP(A11,HOP!A:T,20,0)</f>
        <v>#N/A</v>
      </c>
      <c r="J11">
        <v>11.28</v>
      </c>
    </row>
    <row r="12" hidden="1" spans="1:10">
      <c r="A12">
        <v>1240417175</v>
      </c>
      <c r="B12" t="s">
        <v>54</v>
      </c>
      <c r="C12" t="s">
        <v>44</v>
      </c>
      <c r="D12" s="4">
        <v>187.6</v>
      </c>
      <c r="E12">
        <v>187.6</v>
      </c>
      <c r="F12" s="8" t="s">
        <v>204</v>
      </c>
      <c r="G12">
        <f t="shared" si="0"/>
        <v>0</v>
      </c>
      <c r="H12" t="str">
        <f t="shared" si="1"/>
        <v>，202112011545190020</v>
      </c>
      <c r="I12" t="e">
        <f>VLOOKUP(A12,HOP!A:T,20,0)</f>
        <v>#N/A</v>
      </c>
      <c r="J12">
        <v>12.1</v>
      </c>
    </row>
    <row r="13" spans="1:9">
      <c r="A13" t="s">
        <v>81</v>
      </c>
      <c r="B13" t="s">
        <v>38</v>
      </c>
      <c r="C13" t="s">
        <v>54</v>
      </c>
      <c r="D13" s="4">
        <v>235</v>
      </c>
      <c r="E13" t="str">
        <f>VLOOKUP(A13,HOP!A:L,12,0)</f>
        <v>235.00</v>
      </c>
      <c r="F13" t="str">
        <f>VLOOKUP(A13,HOP!A:C,3,0)</f>
        <v>2322222</v>
      </c>
      <c r="G13">
        <f t="shared" si="0"/>
        <v>0</v>
      </c>
      <c r="H13" t="str">
        <f t="shared" si="1"/>
        <v>，2322222</v>
      </c>
      <c r="I13" t="str">
        <f>VLOOKUP(A13,HOP!A:T,20,0)</f>
        <v>直采</v>
      </c>
    </row>
    <row r="14" spans="1:9">
      <c r="A14" t="s">
        <v>84</v>
      </c>
      <c r="B14" t="s">
        <v>44</v>
      </c>
      <c r="C14" t="s">
        <v>26</v>
      </c>
      <c r="D14" s="4">
        <v>470</v>
      </c>
      <c r="E14" t="str">
        <f>VLOOKUP(A14,HOP!A:L,12,0)</f>
        <v>470.00</v>
      </c>
      <c r="F14" t="str">
        <f>VLOOKUP(A14,HOP!A:C,3,0)</f>
        <v>2325765</v>
      </c>
      <c r="G14">
        <f t="shared" si="0"/>
        <v>0</v>
      </c>
      <c r="H14" t="str">
        <f t="shared" si="1"/>
        <v>，2325765</v>
      </c>
      <c r="I14" t="str">
        <f>VLOOKUP(A14,HOP!A:T,20,0)</f>
        <v>直采</v>
      </c>
    </row>
    <row r="15" spans="1:9">
      <c r="A15" t="s">
        <v>87</v>
      </c>
      <c r="B15" t="s">
        <v>44</v>
      </c>
      <c r="C15" t="s">
        <v>26</v>
      </c>
      <c r="D15" s="4">
        <v>470</v>
      </c>
      <c r="E15" t="str">
        <f>VLOOKUP(A15,HOP!A:L,12,0)</f>
        <v>470.00</v>
      </c>
      <c r="F15" t="str">
        <f>VLOOKUP(A15,HOP!A:C,3,0)</f>
        <v>2325926</v>
      </c>
      <c r="G15">
        <f t="shared" si="0"/>
        <v>0</v>
      </c>
      <c r="H15" t="str">
        <f t="shared" si="1"/>
        <v>，2325926</v>
      </c>
      <c r="I15" t="str">
        <f>VLOOKUP(A15,HOP!A:T,20,0)</f>
        <v>直采</v>
      </c>
    </row>
    <row r="16" spans="1:9">
      <c r="A16" t="s">
        <v>92</v>
      </c>
      <c r="B16" t="s">
        <v>68</v>
      </c>
      <c r="C16" t="s">
        <v>37</v>
      </c>
      <c r="D16" s="4">
        <v>365</v>
      </c>
      <c r="E16" t="str">
        <f>VLOOKUP(A16,HOP!A:L,12,0)</f>
        <v>365.00</v>
      </c>
      <c r="F16" t="str">
        <f>VLOOKUP(A16,HOP!A:C,3,0)</f>
        <v>2318184</v>
      </c>
      <c r="G16">
        <f t="shared" si="0"/>
        <v>0</v>
      </c>
      <c r="H16" t="str">
        <f t="shared" si="1"/>
        <v>，2318184</v>
      </c>
      <c r="I16" t="str">
        <f>VLOOKUP(A16,HOP!A:T,20,0)</f>
        <v>直采</v>
      </c>
    </row>
    <row r="17" spans="1:9">
      <c r="A17" t="s">
        <v>96</v>
      </c>
      <c r="B17" t="s">
        <v>44</v>
      </c>
      <c r="C17" t="s">
        <v>26</v>
      </c>
      <c r="D17" s="4">
        <v>387</v>
      </c>
      <c r="E17" t="str">
        <f>VLOOKUP(A17,HOP!A:L,12,0)</f>
        <v>387.00</v>
      </c>
      <c r="F17" t="str">
        <f>VLOOKUP(A17,HOP!A:C,3,0)</f>
        <v>2324832</v>
      </c>
      <c r="G17">
        <f t="shared" si="0"/>
        <v>0</v>
      </c>
      <c r="H17" t="str">
        <f t="shared" si="1"/>
        <v>，2324832</v>
      </c>
      <c r="I17" t="str">
        <f>VLOOKUP(A17,HOP!A:T,20,0)</f>
        <v>直采</v>
      </c>
    </row>
    <row r="18" spans="1:9">
      <c r="A18" t="s">
        <v>99</v>
      </c>
      <c r="B18" t="s">
        <v>44</v>
      </c>
      <c r="C18" t="s">
        <v>26</v>
      </c>
      <c r="D18" s="4">
        <v>387</v>
      </c>
      <c r="E18" t="str">
        <f>VLOOKUP(A18,HOP!A:L,12,0)</f>
        <v>387.00</v>
      </c>
      <c r="F18" t="str">
        <f>VLOOKUP(A18,HOP!A:C,3,0)</f>
        <v>2325394</v>
      </c>
      <c r="G18">
        <f t="shared" si="0"/>
        <v>0</v>
      </c>
      <c r="H18" t="str">
        <f t="shared" si="1"/>
        <v>，2325394</v>
      </c>
      <c r="I18" t="str">
        <f>VLOOKUP(A18,HOP!A:T,20,0)</f>
        <v>直采</v>
      </c>
    </row>
    <row r="19" spans="1:9">
      <c r="A19" t="s">
        <v>101</v>
      </c>
      <c r="B19" t="s">
        <v>26</v>
      </c>
      <c r="C19" t="s">
        <v>27</v>
      </c>
      <c r="D19" s="4">
        <v>417</v>
      </c>
      <c r="E19" t="str">
        <f>VLOOKUP(A19,HOP!A:L,12,0)</f>
        <v>417.00</v>
      </c>
      <c r="F19" t="str">
        <f>VLOOKUP(A19,HOP!A:C,3,0)</f>
        <v>2325547</v>
      </c>
      <c r="G19">
        <f t="shared" si="0"/>
        <v>0</v>
      </c>
      <c r="H19" t="str">
        <f t="shared" si="1"/>
        <v>，2325547</v>
      </c>
      <c r="I19" t="str">
        <f>VLOOKUP(A19,HOP!A:T,20,0)</f>
        <v>直采</v>
      </c>
    </row>
    <row r="20" hidden="1" spans="1:10">
      <c r="A20">
        <v>1238372477</v>
      </c>
      <c r="B20" t="s">
        <v>68</v>
      </c>
      <c r="C20" t="s">
        <v>37</v>
      </c>
      <c r="D20" s="4">
        <v>90</v>
      </c>
      <c r="E20">
        <v>90</v>
      </c>
      <c r="F20" s="8" t="s">
        <v>205</v>
      </c>
      <c r="G20">
        <f t="shared" si="0"/>
        <v>0</v>
      </c>
      <c r="H20" t="str">
        <f t="shared" si="1"/>
        <v>，202111292100370021</v>
      </c>
      <c r="I20" t="e">
        <f>VLOOKUP(A20,HOP!A:T,20,0)</f>
        <v>#N/A</v>
      </c>
      <c r="J20">
        <v>11.29</v>
      </c>
    </row>
    <row r="21" hidden="1" spans="1:10">
      <c r="A21">
        <v>1236833520</v>
      </c>
      <c r="B21" t="s">
        <v>67</v>
      </c>
      <c r="C21" t="s">
        <v>68</v>
      </c>
      <c r="D21" s="4">
        <v>131</v>
      </c>
      <c r="E21">
        <v>131</v>
      </c>
      <c r="F21" s="8" t="s">
        <v>206</v>
      </c>
      <c r="G21">
        <f t="shared" si="0"/>
        <v>0</v>
      </c>
      <c r="H21" t="str">
        <f t="shared" si="1"/>
        <v>，202111281256160025</v>
      </c>
      <c r="I21" t="e">
        <f>VLOOKUP(A21,HOP!A:T,20,0)</f>
        <v>#N/A</v>
      </c>
      <c r="J21">
        <v>11.28</v>
      </c>
    </row>
    <row r="22" hidden="1" spans="1:10">
      <c r="A22">
        <v>1238327717</v>
      </c>
      <c r="B22" t="s">
        <v>68</v>
      </c>
      <c r="C22" t="s">
        <v>37</v>
      </c>
      <c r="D22" s="4">
        <v>130</v>
      </c>
      <c r="E22">
        <v>130</v>
      </c>
      <c r="F22" s="8" t="s">
        <v>207</v>
      </c>
      <c r="G22">
        <f t="shared" si="0"/>
        <v>0</v>
      </c>
      <c r="H22" t="str">
        <f t="shared" si="1"/>
        <v>，202111292005200021</v>
      </c>
      <c r="I22" t="e">
        <f>VLOOKUP(A22,HOP!A:T,20,0)</f>
        <v>#N/A</v>
      </c>
      <c r="J22">
        <v>11.29</v>
      </c>
    </row>
    <row r="23" hidden="1" spans="1:10">
      <c r="A23">
        <v>1239158568</v>
      </c>
      <c r="B23" t="s">
        <v>37</v>
      </c>
      <c r="C23" t="s">
        <v>38</v>
      </c>
      <c r="D23" s="4">
        <v>250</v>
      </c>
      <c r="E23">
        <v>250</v>
      </c>
      <c r="F23" s="8" t="s">
        <v>208</v>
      </c>
      <c r="G23">
        <f t="shared" si="0"/>
        <v>0</v>
      </c>
      <c r="H23" t="str">
        <f t="shared" si="1"/>
        <v>，202111301328100022</v>
      </c>
      <c r="I23" t="e">
        <f>VLOOKUP(A23,HOP!A:T,20,0)</f>
        <v>#N/A</v>
      </c>
      <c r="J23" s="6">
        <v>11.3</v>
      </c>
    </row>
    <row r="24" hidden="1" spans="1:10">
      <c r="A24">
        <v>1240218788</v>
      </c>
      <c r="B24" t="s">
        <v>38</v>
      </c>
      <c r="C24" t="s">
        <v>54</v>
      </c>
      <c r="D24" s="4">
        <v>140</v>
      </c>
      <c r="E24">
        <v>140</v>
      </c>
      <c r="F24" s="8" t="s">
        <v>209</v>
      </c>
      <c r="G24">
        <f t="shared" si="0"/>
        <v>0</v>
      </c>
      <c r="H24" t="str">
        <f t="shared" si="1"/>
        <v>，202112011135250025</v>
      </c>
      <c r="I24" t="e">
        <f>VLOOKUP(A24,HOP!A:T,20,0)</f>
        <v>#N/A</v>
      </c>
      <c r="J24">
        <v>12.1</v>
      </c>
    </row>
    <row r="25" hidden="1" spans="1:10">
      <c r="A25">
        <v>1240289252</v>
      </c>
      <c r="B25" t="s">
        <v>38</v>
      </c>
      <c r="C25" t="s">
        <v>54</v>
      </c>
      <c r="D25" s="4">
        <v>142</v>
      </c>
      <c r="E25">
        <v>142</v>
      </c>
      <c r="F25" s="8" t="s">
        <v>210</v>
      </c>
      <c r="G25">
        <f t="shared" si="0"/>
        <v>0</v>
      </c>
      <c r="H25" t="str">
        <f t="shared" si="1"/>
        <v>，202112011303480020</v>
      </c>
      <c r="I25" t="e">
        <f>VLOOKUP(A25,HOP!A:T,20,0)</f>
        <v>#N/A</v>
      </c>
      <c r="J25">
        <v>12.1</v>
      </c>
    </row>
    <row r="26" hidden="1" spans="1:10">
      <c r="A26">
        <v>1241309767</v>
      </c>
      <c r="B26" t="s">
        <v>54</v>
      </c>
      <c r="C26" t="s">
        <v>44</v>
      </c>
      <c r="D26" s="4">
        <v>142</v>
      </c>
      <c r="E26">
        <v>142</v>
      </c>
      <c r="F26" s="8" t="s">
        <v>211</v>
      </c>
      <c r="G26">
        <f t="shared" si="0"/>
        <v>0</v>
      </c>
      <c r="H26" t="str">
        <f t="shared" si="1"/>
        <v>，202112021024540025</v>
      </c>
      <c r="I26" t="e">
        <f>VLOOKUP(A26,HOP!A:T,20,0)</f>
        <v>#N/A</v>
      </c>
      <c r="J26">
        <v>12.2</v>
      </c>
    </row>
    <row r="27" hidden="1" spans="1:10">
      <c r="A27">
        <v>1241460510</v>
      </c>
      <c r="B27" t="s">
        <v>54</v>
      </c>
      <c r="C27" t="s">
        <v>44</v>
      </c>
      <c r="D27" s="4">
        <v>142</v>
      </c>
      <c r="E27">
        <v>142</v>
      </c>
      <c r="F27" s="8" t="s">
        <v>212</v>
      </c>
      <c r="G27">
        <f t="shared" si="0"/>
        <v>0</v>
      </c>
      <c r="H27" t="str">
        <f t="shared" si="1"/>
        <v>，202112021335450022</v>
      </c>
      <c r="I27" t="e">
        <f>VLOOKUP(A27,HOP!A:T,20,0)</f>
        <v>#N/A</v>
      </c>
      <c r="J27">
        <v>12.2</v>
      </c>
    </row>
    <row r="28" spans="1:9">
      <c r="A28" t="s">
        <v>138</v>
      </c>
      <c r="B28" t="s">
        <v>44</v>
      </c>
      <c r="C28" t="s">
        <v>26</v>
      </c>
      <c r="D28" s="4">
        <v>467</v>
      </c>
      <c r="E28" t="str">
        <f>VLOOKUP(A28,HOP!A:L,12,0)</f>
        <v>467.00</v>
      </c>
      <c r="F28" t="str">
        <f>VLOOKUP(A28,HOP!A:C,3,0)</f>
        <v>2317920</v>
      </c>
      <c r="G28">
        <f t="shared" si="0"/>
        <v>0</v>
      </c>
      <c r="H28" t="str">
        <f t="shared" si="1"/>
        <v>，2317920</v>
      </c>
      <c r="I28" t="str">
        <f>VLOOKUP(A28,HOP!A:T,20,0)</f>
        <v>直采</v>
      </c>
    </row>
    <row r="29" spans="1:9">
      <c r="A29" t="s">
        <v>144</v>
      </c>
      <c r="B29" t="s">
        <v>67</v>
      </c>
      <c r="C29" t="s">
        <v>68</v>
      </c>
      <c r="D29" s="4">
        <v>152</v>
      </c>
      <c r="E29" t="str">
        <f>VLOOKUP(A29,HOP!A:L,12,0)</f>
        <v>152.00</v>
      </c>
      <c r="F29" t="str">
        <f>VLOOKUP(A29,HOP!A:C,3,0)</f>
        <v>2316909</v>
      </c>
      <c r="G29">
        <f t="shared" si="0"/>
        <v>0</v>
      </c>
      <c r="H29" t="str">
        <f t="shared" si="1"/>
        <v>，2316909</v>
      </c>
      <c r="I29" t="str">
        <f>VLOOKUP(A29,HOP!A:T,20,0)</f>
        <v>直采</v>
      </c>
    </row>
    <row r="30" spans="1:9">
      <c r="A30" t="s">
        <v>148</v>
      </c>
      <c r="B30" t="s">
        <v>68</v>
      </c>
      <c r="C30" t="s">
        <v>37</v>
      </c>
      <c r="D30" s="4">
        <v>152</v>
      </c>
      <c r="E30" t="str">
        <f>VLOOKUP(A30,HOP!A:L,12,0)</f>
        <v>152.00</v>
      </c>
      <c r="F30" t="str">
        <f>VLOOKUP(A30,HOP!A:C,3,0)</f>
        <v>2318455</v>
      </c>
      <c r="G30">
        <f t="shared" si="0"/>
        <v>0</v>
      </c>
      <c r="H30" t="str">
        <f t="shared" si="1"/>
        <v>，2318455</v>
      </c>
      <c r="I30" t="str">
        <f>VLOOKUP(A30,HOP!A:T,20,0)</f>
        <v>直采</v>
      </c>
    </row>
    <row r="31" spans="1:9">
      <c r="A31" t="s">
        <v>150</v>
      </c>
      <c r="B31" t="s">
        <v>44</v>
      </c>
      <c r="C31" t="s">
        <v>26</v>
      </c>
      <c r="D31" s="4">
        <v>148</v>
      </c>
      <c r="E31" t="str">
        <f>VLOOKUP(A31,HOP!A:L,12,0)</f>
        <v>148.00</v>
      </c>
      <c r="F31" t="str">
        <f>VLOOKUP(A31,HOP!A:C,3,0)</f>
        <v>2325468</v>
      </c>
      <c r="G31">
        <f t="shared" si="0"/>
        <v>0</v>
      </c>
      <c r="H31" t="str">
        <f t="shared" si="1"/>
        <v>，2325468</v>
      </c>
      <c r="I31" t="str">
        <f>VLOOKUP(A31,HOP!A:T,20,0)</f>
        <v>直采</v>
      </c>
    </row>
    <row r="32" spans="1:9">
      <c r="A32" t="s">
        <v>153</v>
      </c>
      <c r="B32" t="s">
        <v>26</v>
      </c>
      <c r="C32" t="s">
        <v>27</v>
      </c>
      <c r="D32" s="4">
        <v>148</v>
      </c>
      <c r="E32" t="str">
        <f>VLOOKUP(A32,HOP!A:L,12,0)</f>
        <v>148.00</v>
      </c>
      <c r="F32" t="str">
        <f>VLOOKUP(A32,HOP!A:C,3,0)</f>
        <v>2327103</v>
      </c>
      <c r="G32">
        <f t="shared" si="0"/>
        <v>0</v>
      </c>
      <c r="H32" t="str">
        <f t="shared" si="1"/>
        <v>，2327103</v>
      </c>
      <c r="I32" t="str">
        <f>VLOOKUP(A32,HOP!A:T,20,0)</f>
        <v>直采</v>
      </c>
    </row>
    <row r="33" spans="1:9">
      <c r="A33" t="s">
        <v>157</v>
      </c>
      <c r="B33" t="s">
        <v>38</v>
      </c>
      <c r="C33" t="s">
        <v>54</v>
      </c>
      <c r="D33" s="4">
        <v>268</v>
      </c>
      <c r="E33" t="str">
        <f>VLOOKUP(A33,HOP!A:L,12,0)</f>
        <v>268.00</v>
      </c>
      <c r="F33" t="str">
        <f>VLOOKUP(A33,HOP!A:C,3,0)</f>
        <v>2321367</v>
      </c>
      <c r="G33">
        <f t="shared" si="0"/>
        <v>0</v>
      </c>
      <c r="H33" t="str">
        <f t="shared" si="1"/>
        <v>，2321367</v>
      </c>
      <c r="I33" t="str">
        <f>VLOOKUP(A33,HOP!A:T,20,0)</f>
        <v>直采</v>
      </c>
    </row>
    <row r="34" spans="1:9">
      <c r="A34" t="s">
        <v>160</v>
      </c>
      <c r="B34" t="s">
        <v>44</v>
      </c>
      <c r="C34" t="s">
        <v>26</v>
      </c>
      <c r="D34" s="4">
        <v>268</v>
      </c>
      <c r="E34" t="str">
        <f>VLOOKUP(A34,HOP!A:L,12,0)</f>
        <v>268.00</v>
      </c>
      <c r="F34" t="str">
        <f>VLOOKUP(A34,HOP!A:C,3,0)</f>
        <v>2325206</v>
      </c>
      <c r="G34">
        <f t="shared" si="0"/>
        <v>0</v>
      </c>
      <c r="H34" t="str">
        <f t="shared" si="1"/>
        <v>，2325206</v>
      </c>
      <c r="I34" t="str">
        <f>VLOOKUP(A34,HOP!A:T,20,0)</f>
        <v>直采</v>
      </c>
    </row>
    <row r="35" spans="1:9">
      <c r="A35" t="s">
        <v>163</v>
      </c>
      <c r="B35" t="s">
        <v>26</v>
      </c>
      <c r="C35" t="s">
        <v>27</v>
      </c>
      <c r="D35" s="4">
        <v>266</v>
      </c>
      <c r="E35" t="str">
        <f>VLOOKUP(A35,HOP!A:L,12,0)</f>
        <v>266.00</v>
      </c>
      <c r="F35" t="str">
        <f>VLOOKUP(A35,HOP!A:C,3,0)</f>
        <v>2326624</v>
      </c>
      <c r="G35">
        <f t="shared" si="0"/>
        <v>0</v>
      </c>
      <c r="H35" t="str">
        <f t="shared" si="1"/>
        <v>，2326624</v>
      </c>
      <c r="I35" t="str">
        <f>VLOOKUP(A35,HOP!A:T,20,0)</f>
        <v>直采</v>
      </c>
    </row>
    <row r="36" spans="1:9">
      <c r="A36" t="s">
        <v>168</v>
      </c>
      <c r="B36" t="s">
        <v>26</v>
      </c>
      <c r="C36" t="s">
        <v>27</v>
      </c>
      <c r="D36" s="4">
        <v>268</v>
      </c>
      <c r="E36" t="str">
        <f>VLOOKUP(A36,HOP!A:L,12,0)</f>
        <v>268.00</v>
      </c>
      <c r="F36" t="str">
        <f>VLOOKUP(A36,HOP!A:C,3,0)</f>
        <v>2326720</v>
      </c>
      <c r="G36">
        <f t="shared" si="0"/>
        <v>0</v>
      </c>
      <c r="H36" t="str">
        <f t="shared" si="1"/>
        <v>，2326720</v>
      </c>
      <c r="I36" t="str">
        <f>VLOOKUP(A36,HOP!A:T,20,0)</f>
        <v>直采</v>
      </c>
    </row>
    <row r="37" spans="1:9">
      <c r="A37" t="s">
        <v>170</v>
      </c>
      <c r="B37" t="s">
        <v>26</v>
      </c>
      <c r="C37" t="s">
        <v>27</v>
      </c>
      <c r="D37" s="4">
        <v>266</v>
      </c>
      <c r="E37" t="str">
        <f>VLOOKUP(A37,HOP!A:L,12,0)</f>
        <v>266.00</v>
      </c>
      <c r="F37" t="str">
        <f>VLOOKUP(A37,HOP!A:C,3,0)</f>
        <v>2326864</v>
      </c>
      <c r="G37">
        <f t="shared" si="0"/>
        <v>0</v>
      </c>
      <c r="H37" t="str">
        <f t="shared" si="1"/>
        <v>，2326864</v>
      </c>
      <c r="I37" t="str">
        <f>VLOOKUP(A37,HOP!A:T,20,0)</f>
        <v>直采</v>
      </c>
    </row>
    <row r="38" spans="1:9">
      <c r="A38" t="s">
        <v>175</v>
      </c>
      <c r="B38" t="s">
        <v>179</v>
      </c>
      <c r="C38" t="s">
        <v>68</v>
      </c>
      <c r="D38" s="4">
        <v>1290</v>
      </c>
      <c r="E38" t="str">
        <f>VLOOKUP(A38,HOP!A:L,12,0)</f>
        <v>1290.00</v>
      </c>
      <c r="F38" t="str">
        <f>VLOOKUP(A38,HOP!A:C,3,0)</f>
        <v>2313329</v>
      </c>
      <c r="G38">
        <f t="shared" si="0"/>
        <v>0</v>
      </c>
      <c r="H38" t="str">
        <f t="shared" si="1"/>
        <v>，2313329</v>
      </c>
      <c r="I38" t="str">
        <f>VLOOKUP(A38,HOP!A:T,20,0)</f>
        <v>直采</v>
      </c>
    </row>
    <row r="39" spans="1:9">
      <c r="A39" t="s">
        <v>182</v>
      </c>
      <c r="B39" t="s">
        <v>67</v>
      </c>
      <c r="C39" t="s">
        <v>38</v>
      </c>
      <c r="D39" s="4">
        <v>7740</v>
      </c>
      <c r="E39" t="str">
        <f>VLOOKUP(A39,HOP!A:L,12,0)</f>
        <v>7740.00</v>
      </c>
      <c r="F39" t="str">
        <f>VLOOKUP(A39,HOP!A:C,3,0)</f>
        <v>2312697</v>
      </c>
      <c r="G39">
        <f t="shared" si="0"/>
        <v>0</v>
      </c>
      <c r="H39" t="str">
        <f t="shared" si="1"/>
        <v>，2312697</v>
      </c>
      <c r="I39" t="str">
        <f>VLOOKUP(A39,HOP!A:T,20,0)</f>
        <v>直采</v>
      </c>
    </row>
    <row r="40" spans="1:9">
      <c r="A40" t="s">
        <v>192</v>
      </c>
      <c r="B40" t="s">
        <v>38</v>
      </c>
      <c r="C40" t="s">
        <v>54</v>
      </c>
      <c r="D40" s="4">
        <v>235</v>
      </c>
      <c r="E40" t="str">
        <f>VLOOKUP(A40,HOP!A:L,12,0)</f>
        <v>235.00</v>
      </c>
      <c r="F40" t="str">
        <f>VLOOKUP(A40,HOP!A:C,3,0)</f>
        <v>2321400</v>
      </c>
      <c r="G40">
        <f t="shared" si="0"/>
        <v>0</v>
      </c>
      <c r="H40" t="str">
        <f t="shared" si="1"/>
        <v>，2321400</v>
      </c>
      <c r="I40" t="str">
        <f>VLOOKUP(A40,HOP!A:T,20,0)</f>
        <v>直采</v>
      </c>
    </row>
    <row r="41" hidden="1" spans="1:10">
      <c r="A41">
        <v>1238810937</v>
      </c>
      <c r="B41" t="s">
        <v>37</v>
      </c>
      <c r="C41" t="s">
        <v>38</v>
      </c>
      <c r="D41" s="4">
        <v>89</v>
      </c>
      <c r="E41">
        <v>89</v>
      </c>
      <c r="F41" s="8" t="s">
        <v>213</v>
      </c>
      <c r="G41">
        <f t="shared" si="0"/>
        <v>0</v>
      </c>
      <c r="H41" t="str">
        <f t="shared" si="1"/>
        <v>，202111300821290020</v>
      </c>
      <c r="I41" t="e">
        <f>VLOOKUP(A41,HOP!A:T,20,0)</f>
        <v>#N/A</v>
      </c>
      <c r="J41" s="6">
        <v>11.3</v>
      </c>
    </row>
    <row r="43" spans="4:4">
      <c r="D43">
        <f>SUM(D2:D42)</f>
        <v>19735.51</v>
      </c>
    </row>
    <row r="44" spans="4:4">
      <c r="D44" s="5" t="s">
        <v>6</v>
      </c>
    </row>
    <row r="48" spans="1:4">
      <c r="A48" t="s">
        <v>214</v>
      </c>
      <c r="D48">
        <v>17965</v>
      </c>
    </row>
    <row r="49" spans="1:4">
      <c r="A49" t="s">
        <v>215</v>
      </c>
      <c r="D49">
        <v>1770.51</v>
      </c>
    </row>
    <row r="50" spans="1:4">
      <c r="A50" t="s">
        <v>216</v>
      </c>
      <c r="D50">
        <f>SUBTOTAL(9,D48:D49)</f>
        <v>19735.51</v>
      </c>
    </row>
  </sheetData>
  <autoFilter ref="A1:I41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217</v>
      </c>
      <c r="B1" s="2" t="s">
        <v>218</v>
      </c>
      <c r="C1" s="2" t="s">
        <v>219</v>
      </c>
      <c r="D1" s="2" t="s">
        <v>220</v>
      </c>
      <c r="E1" s="2" t="s">
        <v>221</v>
      </c>
      <c r="F1" s="2" t="s">
        <v>17</v>
      </c>
      <c r="G1" s="2" t="s">
        <v>18</v>
      </c>
      <c r="H1" s="2" t="s">
        <v>222</v>
      </c>
      <c r="I1" s="2" t="s">
        <v>223</v>
      </c>
      <c r="J1" s="2" t="s">
        <v>224</v>
      </c>
      <c r="K1" s="2" t="s">
        <v>225</v>
      </c>
      <c r="L1" s="2" t="s">
        <v>226</v>
      </c>
      <c r="M1" s="2" t="s">
        <v>227</v>
      </c>
      <c r="N1" s="2" t="s">
        <v>228</v>
      </c>
      <c r="O1" s="2" t="s">
        <v>229</v>
      </c>
      <c r="P1" s="2" t="s">
        <v>230</v>
      </c>
      <c r="Q1" s="2" t="s">
        <v>231</v>
      </c>
      <c r="R1" s="2" t="s">
        <v>232</v>
      </c>
      <c r="S1" s="2" t="s">
        <v>233</v>
      </c>
      <c r="T1" s="2" t="s">
        <v>234</v>
      </c>
    </row>
    <row r="2" s="1" customFormat="1" spans="1:20">
      <c r="A2" s="1" t="s">
        <v>153</v>
      </c>
      <c r="B2" s="1" t="s">
        <v>235</v>
      </c>
      <c r="C2" s="1" t="s">
        <v>236</v>
      </c>
      <c r="D2" s="1" t="s">
        <v>142</v>
      </c>
      <c r="E2" s="1" t="s">
        <v>154</v>
      </c>
      <c r="F2" s="1" t="s">
        <v>235</v>
      </c>
      <c r="G2" s="1" t="s">
        <v>237</v>
      </c>
      <c r="H2" s="1" t="s">
        <v>238</v>
      </c>
      <c r="I2" s="1" t="s">
        <v>152</v>
      </c>
      <c r="J2" s="1" t="s">
        <v>239</v>
      </c>
      <c r="K2" s="1" t="s">
        <v>152</v>
      </c>
      <c r="L2" s="1" t="s">
        <v>152</v>
      </c>
      <c r="M2" s="1" t="s">
        <v>240</v>
      </c>
      <c r="N2" s="1" t="s">
        <v>240</v>
      </c>
      <c r="O2" s="1" t="s">
        <v>7</v>
      </c>
      <c r="P2" s="1" t="s">
        <v>241</v>
      </c>
      <c r="Q2" s="1" t="s">
        <v>242</v>
      </c>
      <c r="R2" s="1" t="s">
        <v>243</v>
      </c>
      <c r="S2" s="1" t="s">
        <v>244</v>
      </c>
      <c r="T2" s="1" t="s">
        <v>245</v>
      </c>
    </row>
    <row r="3" s="1" customFormat="1" spans="1:20">
      <c r="A3" s="1" t="s">
        <v>170</v>
      </c>
      <c r="B3" s="1" t="s">
        <v>235</v>
      </c>
      <c r="C3" s="1" t="s">
        <v>246</v>
      </c>
      <c r="D3" s="1" t="s">
        <v>155</v>
      </c>
      <c r="E3" s="1" t="s">
        <v>172</v>
      </c>
      <c r="F3" s="1" t="s">
        <v>235</v>
      </c>
      <c r="G3" s="1" t="s">
        <v>237</v>
      </c>
      <c r="H3" s="1" t="s">
        <v>238</v>
      </c>
      <c r="I3" s="1" t="s">
        <v>167</v>
      </c>
      <c r="J3" s="1" t="s">
        <v>239</v>
      </c>
      <c r="K3" s="1" t="s">
        <v>167</v>
      </c>
      <c r="L3" s="1" t="s">
        <v>167</v>
      </c>
      <c r="M3" s="1" t="s">
        <v>240</v>
      </c>
      <c r="N3" s="1" t="s">
        <v>240</v>
      </c>
      <c r="O3" s="1" t="s">
        <v>7</v>
      </c>
      <c r="P3" s="1" t="s">
        <v>241</v>
      </c>
      <c r="Q3" s="1" t="s">
        <v>247</v>
      </c>
      <c r="R3" s="1" t="s">
        <v>243</v>
      </c>
      <c r="S3" s="1" t="s">
        <v>244</v>
      </c>
      <c r="T3" s="1" t="s">
        <v>245</v>
      </c>
    </row>
    <row r="4" s="1" customFormat="1" spans="1:20">
      <c r="A4" s="1" t="s">
        <v>168</v>
      </c>
      <c r="B4" s="1" t="s">
        <v>235</v>
      </c>
      <c r="C4" s="1" t="s">
        <v>248</v>
      </c>
      <c r="D4" s="1" t="s">
        <v>155</v>
      </c>
      <c r="E4" s="1" t="s">
        <v>169</v>
      </c>
      <c r="F4" s="1" t="s">
        <v>235</v>
      </c>
      <c r="G4" s="1" t="s">
        <v>237</v>
      </c>
      <c r="H4" s="1" t="s">
        <v>238</v>
      </c>
      <c r="I4" s="1" t="s">
        <v>159</v>
      </c>
      <c r="J4" s="1" t="s">
        <v>239</v>
      </c>
      <c r="K4" s="1" t="s">
        <v>159</v>
      </c>
      <c r="L4" s="1" t="s">
        <v>159</v>
      </c>
      <c r="M4" s="1" t="s">
        <v>240</v>
      </c>
      <c r="N4" s="1" t="s">
        <v>240</v>
      </c>
      <c r="O4" s="1" t="s">
        <v>7</v>
      </c>
      <c r="P4" s="1" t="s">
        <v>241</v>
      </c>
      <c r="Q4" s="1" t="s">
        <v>249</v>
      </c>
      <c r="R4" s="1" t="s">
        <v>243</v>
      </c>
      <c r="S4" s="1" t="s">
        <v>244</v>
      </c>
      <c r="T4" s="1" t="s">
        <v>245</v>
      </c>
    </row>
    <row r="5" s="1" customFormat="1" spans="1:20">
      <c r="A5" s="1" t="s">
        <v>163</v>
      </c>
      <c r="B5" s="1" t="s">
        <v>235</v>
      </c>
      <c r="C5" s="1" t="s">
        <v>250</v>
      </c>
      <c r="D5" s="1" t="s">
        <v>155</v>
      </c>
      <c r="E5" s="1" t="s">
        <v>165</v>
      </c>
      <c r="F5" s="1" t="s">
        <v>235</v>
      </c>
      <c r="G5" s="1" t="s">
        <v>237</v>
      </c>
      <c r="H5" s="1" t="s">
        <v>238</v>
      </c>
      <c r="I5" s="1" t="s">
        <v>167</v>
      </c>
      <c r="J5" s="1" t="s">
        <v>239</v>
      </c>
      <c r="K5" s="1" t="s">
        <v>167</v>
      </c>
      <c r="L5" s="1" t="s">
        <v>167</v>
      </c>
      <c r="M5" s="1" t="s">
        <v>240</v>
      </c>
      <c r="N5" s="1" t="s">
        <v>240</v>
      </c>
      <c r="O5" s="1" t="s">
        <v>7</v>
      </c>
      <c r="P5" s="1" t="s">
        <v>241</v>
      </c>
      <c r="Q5" s="1" t="s">
        <v>251</v>
      </c>
      <c r="R5" s="1" t="s">
        <v>243</v>
      </c>
      <c r="S5" s="1" t="s">
        <v>244</v>
      </c>
      <c r="T5" s="1" t="s">
        <v>245</v>
      </c>
    </row>
    <row r="6" s="1" customFormat="1" spans="1:20">
      <c r="A6" s="1" t="s">
        <v>87</v>
      </c>
      <c r="B6" s="1" t="s">
        <v>252</v>
      </c>
      <c r="C6" s="1" t="s">
        <v>253</v>
      </c>
      <c r="D6" s="1" t="s">
        <v>79</v>
      </c>
      <c r="E6" s="1" t="s">
        <v>254</v>
      </c>
      <c r="F6" s="1" t="s">
        <v>252</v>
      </c>
      <c r="G6" s="1" t="s">
        <v>235</v>
      </c>
      <c r="H6" s="1" t="s">
        <v>238</v>
      </c>
      <c r="I6" s="1" t="s">
        <v>255</v>
      </c>
      <c r="J6" s="1" t="s">
        <v>239</v>
      </c>
      <c r="K6" s="1" t="s">
        <v>255</v>
      </c>
      <c r="L6" s="1" t="s">
        <v>255</v>
      </c>
      <c r="M6" s="1" t="s">
        <v>240</v>
      </c>
      <c r="N6" s="1" t="s">
        <v>240</v>
      </c>
      <c r="O6" s="1" t="s">
        <v>7</v>
      </c>
      <c r="P6" s="1" t="s">
        <v>241</v>
      </c>
      <c r="Q6" s="1" t="s">
        <v>256</v>
      </c>
      <c r="R6" s="1" t="s">
        <v>243</v>
      </c>
      <c r="S6" s="1" t="s">
        <v>244</v>
      </c>
      <c r="T6" s="1" t="s">
        <v>245</v>
      </c>
    </row>
    <row r="7" s="1" customFormat="1" spans="1:20">
      <c r="A7" s="1" t="s">
        <v>84</v>
      </c>
      <c r="B7" s="1" t="s">
        <v>252</v>
      </c>
      <c r="C7" s="1" t="s">
        <v>257</v>
      </c>
      <c r="D7" s="1" t="s">
        <v>79</v>
      </c>
      <c r="E7" s="1" t="s">
        <v>258</v>
      </c>
      <c r="F7" s="1" t="s">
        <v>252</v>
      </c>
      <c r="G7" s="1" t="s">
        <v>235</v>
      </c>
      <c r="H7" s="1" t="s">
        <v>238</v>
      </c>
      <c r="I7" s="1" t="s">
        <v>255</v>
      </c>
      <c r="J7" s="1" t="s">
        <v>239</v>
      </c>
      <c r="K7" s="1" t="s">
        <v>255</v>
      </c>
      <c r="L7" s="1" t="s">
        <v>255</v>
      </c>
      <c r="M7" s="1" t="s">
        <v>240</v>
      </c>
      <c r="N7" s="1" t="s">
        <v>240</v>
      </c>
      <c r="O7" s="1" t="s">
        <v>7</v>
      </c>
      <c r="P7" s="1" t="s">
        <v>241</v>
      </c>
      <c r="Q7" s="1" t="s">
        <v>259</v>
      </c>
      <c r="R7" s="1" t="s">
        <v>243</v>
      </c>
      <c r="S7" s="1" t="s">
        <v>244</v>
      </c>
      <c r="T7" s="1" t="s">
        <v>245</v>
      </c>
    </row>
    <row r="8" s="1" customFormat="1" spans="1:20">
      <c r="A8" s="1" t="s">
        <v>101</v>
      </c>
      <c r="B8" s="1" t="s">
        <v>252</v>
      </c>
      <c r="C8" s="1" t="s">
        <v>260</v>
      </c>
      <c r="D8" s="1" t="s">
        <v>261</v>
      </c>
      <c r="E8" s="1" t="s">
        <v>102</v>
      </c>
      <c r="F8" s="1" t="s">
        <v>235</v>
      </c>
      <c r="G8" s="1" t="s">
        <v>237</v>
      </c>
      <c r="H8" s="1" t="s">
        <v>238</v>
      </c>
      <c r="I8" s="1" t="s">
        <v>103</v>
      </c>
      <c r="J8" s="1" t="s">
        <v>239</v>
      </c>
      <c r="K8" s="1" t="s">
        <v>103</v>
      </c>
      <c r="L8" s="1" t="s">
        <v>103</v>
      </c>
      <c r="M8" s="1" t="s">
        <v>240</v>
      </c>
      <c r="N8" s="1" t="s">
        <v>240</v>
      </c>
      <c r="O8" s="1" t="s">
        <v>7</v>
      </c>
      <c r="P8" s="1" t="s">
        <v>241</v>
      </c>
      <c r="Q8" s="1" t="s">
        <v>262</v>
      </c>
      <c r="R8" s="1" t="s">
        <v>243</v>
      </c>
      <c r="S8" s="1" t="s">
        <v>244</v>
      </c>
      <c r="T8" s="1" t="s">
        <v>245</v>
      </c>
    </row>
    <row r="9" s="1" customFormat="1" spans="1:20">
      <c r="A9" s="1" t="s">
        <v>22</v>
      </c>
      <c r="B9" s="1" t="s">
        <v>252</v>
      </c>
      <c r="C9" s="1" t="s">
        <v>263</v>
      </c>
      <c r="D9" s="1" t="s">
        <v>9</v>
      </c>
      <c r="E9" s="1" t="s">
        <v>264</v>
      </c>
      <c r="F9" s="1" t="s">
        <v>235</v>
      </c>
      <c r="G9" s="1" t="s">
        <v>237</v>
      </c>
      <c r="H9" s="1" t="s">
        <v>238</v>
      </c>
      <c r="I9" s="1" t="s">
        <v>265</v>
      </c>
      <c r="J9" s="1" t="s">
        <v>239</v>
      </c>
      <c r="K9" s="1" t="s">
        <v>265</v>
      </c>
      <c r="L9" s="1" t="s">
        <v>265</v>
      </c>
      <c r="M9" s="1" t="s">
        <v>240</v>
      </c>
      <c r="N9" s="1" t="s">
        <v>240</v>
      </c>
      <c r="O9" s="1" t="s">
        <v>7</v>
      </c>
      <c r="P9" s="1" t="s">
        <v>241</v>
      </c>
      <c r="Q9" s="1" t="s">
        <v>266</v>
      </c>
      <c r="R9" s="1" t="s">
        <v>243</v>
      </c>
      <c r="S9" s="1" t="s">
        <v>244</v>
      </c>
      <c r="T9" s="1" t="s">
        <v>245</v>
      </c>
    </row>
    <row r="10" s="1" customFormat="1" spans="1:20">
      <c r="A10" s="1" t="s">
        <v>150</v>
      </c>
      <c r="B10" s="1" t="s">
        <v>252</v>
      </c>
      <c r="C10" s="1" t="s">
        <v>267</v>
      </c>
      <c r="D10" s="1" t="s">
        <v>142</v>
      </c>
      <c r="E10" s="1" t="s">
        <v>151</v>
      </c>
      <c r="F10" s="1" t="s">
        <v>252</v>
      </c>
      <c r="G10" s="1" t="s">
        <v>235</v>
      </c>
      <c r="H10" s="1" t="s">
        <v>238</v>
      </c>
      <c r="I10" s="1" t="s">
        <v>152</v>
      </c>
      <c r="J10" s="1" t="s">
        <v>239</v>
      </c>
      <c r="K10" s="1" t="s">
        <v>152</v>
      </c>
      <c r="L10" s="1" t="s">
        <v>152</v>
      </c>
      <c r="M10" s="1" t="s">
        <v>240</v>
      </c>
      <c r="N10" s="1" t="s">
        <v>240</v>
      </c>
      <c r="O10" s="1" t="s">
        <v>7</v>
      </c>
      <c r="P10" s="1" t="s">
        <v>241</v>
      </c>
      <c r="Q10" s="1" t="s">
        <v>268</v>
      </c>
      <c r="R10" s="1" t="s">
        <v>243</v>
      </c>
      <c r="S10" s="1" t="s">
        <v>244</v>
      </c>
      <c r="T10" s="1" t="s">
        <v>245</v>
      </c>
    </row>
    <row r="11" s="1" customFormat="1" spans="1:20">
      <c r="A11" s="1" t="s">
        <v>60</v>
      </c>
      <c r="B11" s="1" t="s">
        <v>252</v>
      </c>
      <c r="C11" s="1" t="s">
        <v>269</v>
      </c>
      <c r="D11" s="1" t="s">
        <v>46</v>
      </c>
      <c r="E11" s="1" t="s">
        <v>61</v>
      </c>
      <c r="F11" s="1" t="s">
        <v>235</v>
      </c>
      <c r="G11" s="1" t="s">
        <v>237</v>
      </c>
      <c r="H11" s="1" t="s">
        <v>238</v>
      </c>
      <c r="I11" s="1" t="s">
        <v>55</v>
      </c>
      <c r="J11" s="1" t="s">
        <v>239</v>
      </c>
      <c r="K11" s="1" t="s">
        <v>55</v>
      </c>
      <c r="L11" s="1" t="s">
        <v>55</v>
      </c>
      <c r="M11" s="1" t="s">
        <v>240</v>
      </c>
      <c r="N11" s="1" t="s">
        <v>240</v>
      </c>
      <c r="O11" s="1" t="s">
        <v>7</v>
      </c>
      <c r="P11" s="1" t="s">
        <v>241</v>
      </c>
      <c r="Q11" s="1" t="s">
        <v>270</v>
      </c>
      <c r="R11" s="1" t="s">
        <v>243</v>
      </c>
      <c r="S11" s="1" t="s">
        <v>244</v>
      </c>
      <c r="T11" s="1" t="s">
        <v>245</v>
      </c>
    </row>
    <row r="12" s="1" customFormat="1" spans="1:20">
      <c r="A12" s="1" t="s">
        <v>99</v>
      </c>
      <c r="B12" s="1" t="s">
        <v>252</v>
      </c>
      <c r="C12" s="1" t="s">
        <v>271</v>
      </c>
      <c r="D12" s="1" t="s">
        <v>261</v>
      </c>
      <c r="E12" s="1" t="s">
        <v>100</v>
      </c>
      <c r="F12" s="1" t="s">
        <v>252</v>
      </c>
      <c r="G12" s="1" t="s">
        <v>235</v>
      </c>
      <c r="H12" s="1" t="s">
        <v>238</v>
      </c>
      <c r="I12" s="1" t="s">
        <v>98</v>
      </c>
      <c r="J12" s="1" t="s">
        <v>239</v>
      </c>
      <c r="K12" s="1" t="s">
        <v>98</v>
      </c>
      <c r="L12" s="1" t="s">
        <v>98</v>
      </c>
      <c r="M12" s="1" t="s">
        <v>240</v>
      </c>
      <c r="N12" s="1" t="s">
        <v>240</v>
      </c>
      <c r="O12" s="1" t="s">
        <v>7</v>
      </c>
      <c r="P12" s="1" t="s">
        <v>241</v>
      </c>
      <c r="Q12" s="1" t="s">
        <v>272</v>
      </c>
      <c r="R12" s="1" t="s">
        <v>243</v>
      </c>
      <c r="S12" s="1" t="s">
        <v>244</v>
      </c>
      <c r="T12" s="1" t="s">
        <v>245</v>
      </c>
    </row>
    <row r="13" s="1" customFormat="1" spans="1:20">
      <c r="A13" s="1" t="s">
        <v>58</v>
      </c>
      <c r="B13" s="1" t="s">
        <v>252</v>
      </c>
      <c r="C13" s="1" t="s">
        <v>273</v>
      </c>
      <c r="D13" s="1" t="s">
        <v>46</v>
      </c>
      <c r="E13" s="1" t="s">
        <v>59</v>
      </c>
      <c r="F13" s="1" t="s">
        <v>235</v>
      </c>
      <c r="G13" s="1" t="s">
        <v>237</v>
      </c>
      <c r="H13" s="1" t="s">
        <v>238</v>
      </c>
      <c r="I13" s="1" t="s">
        <v>55</v>
      </c>
      <c r="J13" s="1" t="s">
        <v>239</v>
      </c>
      <c r="K13" s="1" t="s">
        <v>55</v>
      </c>
      <c r="L13" s="1" t="s">
        <v>55</v>
      </c>
      <c r="M13" s="1" t="s">
        <v>240</v>
      </c>
      <c r="N13" s="1" t="s">
        <v>240</v>
      </c>
      <c r="O13" s="1" t="s">
        <v>7</v>
      </c>
      <c r="P13" s="1" t="s">
        <v>241</v>
      </c>
      <c r="Q13" s="1" t="s">
        <v>274</v>
      </c>
      <c r="R13" s="1" t="s">
        <v>243</v>
      </c>
      <c r="S13" s="1" t="s">
        <v>244</v>
      </c>
      <c r="T13" s="1" t="s">
        <v>245</v>
      </c>
    </row>
    <row r="14" s="1" customFormat="1" spans="1:20">
      <c r="A14" s="1" t="s">
        <v>160</v>
      </c>
      <c r="B14" s="1" t="s">
        <v>252</v>
      </c>
      <c r="C14" s="1" t="s">
        <v>275</v>
      </c>
      <c r="D14" s="1" t="s">
        <v>155</v>
      </c>
      <c r="E14" s="1" t="s">
        <v>162</v>
      </c>
      <c r="F14" s="1" t="s">
        <v>252</v>
      </c>
      <c r="G14" s="1" t="s">
        <v>235</v>
      </c>
      <c r="H14" s="1" t="s">
        <v>238</v>
      </c>
      <c r="I14" s="1" t="s">
        <v>159</v>
      </c>
      <c r="J14" s="1" t="s">
        <v>239</v>
      </c>
      <c r="K14" s="1" t="s">
        <v>159</v>
      </c>
      <c r="L14" s="1" t="s">
        <v>159</v>
      </c>
      <c r="M14" s="1" t="s">
        <v>240</v>
      </c>
      <c r="N14" s="1" t="s">
        <v>240</v>
      </c>
      <c r="O14" s="1" t="s">
        <v>7</v>
      </c>
      <c r="P14" s="1" t="s">
        <v>241</v>
      </c>
      <c r="Q14" s="1" t="s">
        <v>276</v>
      </c>
      <c r="R14" s="1" t="s">
        <v>243</v>
      </c>
      <c r="S14" s="1" t="s">
        <v>244</v>
      </c>
      <c r="T14" s="1" t="s">
        <v>245</v>
      </c>
    </row>
    <row r="15" s="1" customFormat="1" spans="1:20">
      <c r="A15" s="1" t="s">
        <v>56</v>
      </c>
      <c r="B15" s="1" t="s">
        <v>252</v>
      </c>
      <c r="C15" s="1" t="s">
        <v>277</v>
      </c>
      <c r="D15" s="1" t="s">
        <v>46</v>
      </c>
      <c r="E15" s="1" t="s">
        <v>57</v>
      </c>
      <c r="F15" s="1" t="s">
        <v>235</v>
      </c>
      <c r="G15" s="1" t="s">
        <v>237</v>
      </c>
      <c r="H15" s="1" t="s">
        <v>238</v>
      </c>
      <c r="I15" s="1" t="s">
        <v>55</v>
      </c>
      <c r="J15" s="1" t="s">
        <v>239</v>
      </c>
      <c r="K15" s="1" t="s">
        <v>55</v>
      </c>
      <c r="L15" s="1" t="s">
        <v>55</v>
      </c>
      <c r="M15" s="1" t="s">
        <v>240</v>
      </c>
      <c r="N15" s="1" t="s">
        <v>240</v>
      </c>
      <c r="O15" s="1" t="s">
        <v>7</v>
      </c>
      <c r="P15" s="1" t="s">
        <v>241</v>
      </c>
      <c r="Q15" s="1" t="s">
        <v>278</v>
      </c>
      <c r="R15" s="1" t="s">
        <v>243</v>
      </c>
      <c r="S15" s="1" t="s">
        <v>244</v>
      </c>
      <c r="T15" s="1" t="s">
        <v>245</v>
      </c>
    </row>
    <row r="16" s="1" customFormat="1" spans="1:20">
      <c r="A16" s="1" t="s">
        <v>96</v>
      </c>
      <c r="B16" s="1" t="s">
        <v>252</v>
      </c>
      <c r="C16" s="1" t="s">
        <v>279</v>
      </c>
      <c r="D16" s="1" t="s">
        <v>261</v>
      </c>
      <c r="E16" s="1" t="s">
        <v>97</v>
      </c>
      <c r="F16" s="1" t="s">
        <v>252</v>
      </c>
      <c r="G16" s="1" t="s">
        <v>235</v>
      </c>
      <c r="H16" s="1" t="s">
        <v>238</v>
      </c>
      <c r="I16" s="1" t="s">
        <v>98</v>
      </c>
      <c r="J16" s="1" t="s">
        <v>239</v>
      </c>
      <c r="K16" s="1" t="s">
        <v>98</v>
      </c>
      <c r="L16" s="1" t="s">
        <v>98</v>
      </c>
      <c r="M16" s="1" t="s">
        <v>240</v>
      </c>
      <c r="N16" s="1" t="s">
        <v>240</v>
      </c>
      <c r="O16" s="1" t="s">
        <v>7</v>
      </c>
      <c r="P16" s="1" t="s">
        <v>241</v>
      </c>
      <c r="Q16" s="1" t="s">
        <v>280</v>
      </c>
      <c r="R16" s="1" t="s">
        <v>243</v>
      </c>
      <c r="S16" s="1" t="s">
        <v>244</v>
      </c>
      <c r="T16" s="1" t="s">
        <v>245</v>
      </c>
    </row>
    <row r="17" s="1" customFormat="1" spans="1:20">
      <c r="A17" s="1" t="s">
        <v>40</v>
      </c>
      <c r="B17" s="1" t="s">
        <v>281</v>
      </c>
      <c r="C17" s="1" t="s">
        <v>282</v>
      </c>
      <c r="D17" s="1" t="s">
        <v>31</v>
      </c>
      <c r="E17" s="1" t="s">
        <v>42</v>
      </c>
      <c r="F17" s="1" t="s">
        <v>252</v>
      </c>
      <c r="G17" s="1" t="s">
        <v>235</v>
      </c>
      <c r="H17" s="1" t="s">
        <v>238</v>
      </c>
      <c r="I17" s="1" t="s">
        <v>45</v>
      </c>
      <c r="J17" s="1" t="s">
        <v>239</v>
      </c>
      <c r="K17" s="1" t="s">
        <v>45</v>
      </c>
      <c r="L17" s="1" t="s">
        <v>45</v>
      </c>
      <c r="M17" s="1" t="s">
        <v>240</v>
      </c>
      <c r="N17" s="1" t="s">
        <v>240</v>
      </c>
      <c r="O17" s="1" t="s">
        <v>7</v>
      </c>
      <c r="P17" s="1" t="s">
        <v>241</v>
      </c>
      <c r="Q17" s="1" t="s">
        <v>283</v>
      </c>
      <c r="R17" s="1" t="s">
        <v>243</v>
      </c>
      <c r="S17" s="1" t="s">
        <v>244</v>
      </c>
      <c r="T17" s="1" t="s">
        <v>245</v>
      </c>
    </row>
    <row r="18" s="1" customFormat="1" spans="1:20">
      <c r="A18" s="1" t="s">
        <v>81</v>
      </c>
      <c r="B18" s="1" t="s">
        <v>284</v>
      </c>
      <c r="C18" s="1" t="s">
        <v>285</v>
      </c>
      <c r="D18" s="1" t="s">
        <v>79</v>
      </c>
      <c r="E18" s="1" t="s">
        <v>82</v>
      </c>
      <c r="F18" s="1" t="s">
        <v>284</v>
      </c>
      <c r="G18" s="1" t="s">
        <v>281</v>
      </c>
      <c r="H18" s="1" t="s">
        <v>238</v>
      </c>
      <c r="I18" s="1" t="s">
        <v>83</v>
      </c>
      <c r="J18" s="1" t="s">
        <v>239</v>
      </c>
      <c r="K18" s="1" t="s">
        <v>83</v>
      </c>
      <c r="L18" s="1" t="s">
        <v>83</v>
      </c>
      <c r="M18" s="1" t="s">
        <v>240</v>
      </c>
      <c r="N18" s="1" t="s">
        <v>240</v>
      </c>
      <c r="O18" s="1" t="s">
        <v>7</v>
      </c>
      <c r="P18" s="1" t="s">
        <v>241</v>
      </c>
      <c r="Q18" s="1" t="s">
        <v>286</v>
      </c>
      <c r="R18" s="1" t="s">
        <v>243</v>
      </c>
      <c r="S18" s="1" t="s">
        <v>244</v>
      </c>
      <c r="T18" s="1" t="s">
        <v>245</v>
      </c>
    </row>
    <row r="19" s="1" customFormat="1" spans="1:20">
      <c r="A19" s="1" t="s">
        <v>192</v>
      </c>
      <c r="B19" s="1" t="s">
        <v>284</v>
      </c>
      <c r="C19" s="1" t="s">
        <v>287</v>
      </c>
      <c r="D19" s="1" t="s">
        <v>190</v>
      </c>
      <c r="E19" s="1" t="s">
        <v>193</v>
      </c>
      <c r="F19" s="1" t="s">
        <v>284</v>
      </c>
      <c r="G19" s="1" t="s">
        <v>281</v>
      </c>
      <c r="H19" s="1" t="s">
        <v>238</v>
      </c>
      <c r="I19" s="1" t="s">
        <v>83</v>
      </c>
      <c r="J19" s="1" t="s">
        <v>239</v>
      </c>
      <c r="K19" s="1" t="s">
        <v>83</v>
      </c>
      <c r="L19" s="1" t="s">
        <v>83</v>
      </c>
      <c r="M19" s="1" t="s">
        <v>240</v>
      </c>
      <c r="N19" s="1" t="s">
        <v>240</v>
      </c>
      <c r="O19" s="1" t="s">
        <v>7</v>
      </c>
      <c r="P19" s="1" t="s">
        <v>241</v>
      </c>
      <c r="Q19" s="1" t="s">
        <v>288</v>
      </c>
      <c r="R19" s="1" t="s">
        <v>243</v>
      </c>
      <c r="S19" s="1" t="s">
        <v>244</v>
      </c>
      <c r="T19" s="1" t="s">
        <v>245</v>
      </c>
    </row>
    <row r="20" s="1" customFormat="1" spans="1:20">
      <c r="A20" s="1" t="s">
        <v>157</v>
      </c>
      <c r="B20" s="1" t="s">
        <v>284</v>
      </c>
      <c r="C20" s="1" t="s">
        <v>289</v>
      </c>
      <c r="D20" s="1" t="s">
        <v>155</v>
      </c>
      <c r="E20" s="1" t="s">
        <v>158</v>
      </c>
      <c r="F20" s="1" t="s">
        <v>284</v>
      </c>
      <c r="G20" s="1" t="s">
        <v>281</v>
      </c>
      <c r="H20" s="1" t="s">
        <v>238</v>
      </c>
      <c r="I20" s="1" t="s">
        <v>159</v>
      </c>
      <c r="J20" s="1" t="s">
        <v>239</v>
      </c>
      <c r="K20" s="1" t="s">
        <v>159</v>
      </c>
      <c r="L20" s="1" t="s">
        <v>159</v>
      </c>
      <c r="M20" s="1" t="s">
        <v>240</v>
      </c>
      <c r="N20" s="1" t="s">
        <v>240</v>
      </c>
      <c r="O20" s="1" t="s">
        <v>7</v>
      </c>
      <c r="P20" s="1" t="s">
        <v>241</v>
      </c>
      <c r="Q20" s="1" t="s">
        <v>290</v>
      </c>
      <c r="R20" s="1" t="s">
        <v>243</v>
      </c>
      <c r="S20" s="1" t="s">
        <v>244</v>
      </c>
      <c r="T20" s="1" t="s">
        <v>245</v>
      </c>
    </row>
    <row r="21" s="1" customFormat="1" spans="1:20">
      <c r="A21" s="1" t="s">
        <v>52</v>
      </c>
      <c r="B21" s="1" t="s">
        <v>284</v>
      </c>
      <c r="C21" s="1" t="s">
        <v>291</v>
      </c>
      <c r="D21" s="1" t="s">
        <v>46</v>
      </c>
      <c r="E21" s="1" t="s">
        <v>53</v>
      </c>
      <c r="F21" s="1" t="s">
        <v>284</v>
      </c>
      <c r="G21" s="1" t="s">
        <v>281</v>
      </c>
      <c r="H21" s="1" t="s">
        <v>238</v>
      </c>
      <c r="I21" s="1" t="s">
        <v>55</v>
      </c>
      <c r="J21" s="1" t="s">
        <v>239</v>
      </c>
      <c r="K21" s="1" t="s">
        <v>55</v>
      </c>
      <c r="L21" s="1" t="s">
        <v>55</v>
      </c>
      <c r="M21" s="1" t="s">
        <v>240</v>
      </c>
      <c r="N21" s="1" t="s">
        <v>240</v>
      </c>
      <c r="O21" s="1" t="s">
        <v>7</v>
      </c>
      <c r="P21" s="1" t="s">
        <v>241</v>
      </c>
      <c r="Q21" s="1" t="s">
        <v>292</v>
      </c>
      <c r="R21" s="1" t="s">
        <v>243</v>
      </c>
      <c r="S21" s="1" t="s">
        <v>244</v>
      </c>
      <c r="T21" s="1" t="s">
        <v>245</v>
      </c>
    </row>
    <row r="22" s="1" customFormat="1" spans="1:20">
      <c r="A22" s="1" t="s">
        <v>48</v>
      </c>
      <c r="B22" s="1" t="s">
        <v>293</v>
      </c>
      <c r="C22" s="1" t="s">
        <v>294</v>
      </c>
      <c r="D22" s="1" t="s">
        <v>46</v>
      </c>
      <c r="E22" s="1" t="s">
        <v>49</v>
      </c>
      <c r="F22" s="1" t="s">
        <v>293</v>
      </c>
      <c r="G22" s="1" t="s">
        <v>284</v>
      </c>
      <c r="H22" s="1" t="s">
        <v>238</v>
      </c>
      <c r="I22" s="1" t="s">
        <v>51</v>
      </c>
      <c r="J22" s="1" t="s">
        <v>239</v>
      </c>
      <c r="K22" s="1" t="s">
        <v>51</v>
      </c>
      <c r="L22" s="1" t="s">
        <v>51</v>
      </c>
      <c r="M22" s="1" t="s">
        <v>240</v>
      </c>
      <c r="N22" s="1" t="s">
        <v>240</v>
      </c>
      <c r="O22" s="1" t="s">
        <v>7</v>
      </c>
      <c r="P22" s="1" t="s">
        <v>241</v>
      </c>
      <c r="Q22" s="1" t="s">
        <v>295</v>
      </c>
      <c r="R22" s="1" t="s">
        <v>243</v>
      </c>
      <c r="S22" s="1" t="s">
        <v>244</v>
      </c>
      <c r="T22" s="1" t="s">
        <v>245</v>
      </c>
    </row>
    <row r="23" s="1" customFormat="1" spans="1:20">
      <c r="A23" s="1" t="s">
        <v>33</v>
      </c>
      <c r="B23" s="1" t="s">
        <v>296</v>
      </c>
      <c r="C23" s="1" t="s">
        <v>297</v>
      </c>
      <c r="D23" s="1" t="s">
        <v>31</v>
      </c>
      <c r="E23" s="1" t="s">
        <v>35</v>
      </c>
      <c r="F23" s="1" t="s">
        <v>293</v>
      </c>
      <c r="G23" s="1" t="s">
        <v>284</v>
      </c>
      <c r="H23" s="1" t="s">
        <v>238</v>
      </c>
      <c r="I23" s="1" t="s">
        <v>39</v>
      </c>
      <c r="J23" s="1" t="s">
        <v>239</v>
      </c>
      <c r="K23" s="1" t="s">
        <v>39</v>
      </c>
      <c r="L23" s="1" t="s">
        <v>39</v>
      </c>
      <c r="M23" s="1" t="s">
        <v>240</v>
      </c>
      <c r="N23" s="1" t="s">
        <v>240</v>
      </c>
      <c r="O23" s="1" t="s">
        <v>7</v>
      </c>
      <c r="P23" s="1" t="s">
        <v>241</v>
      </c>
      <c r="Q23" s="1" t="s">
        <v>298</v>
      </c>
      <c r="R23" s="1" t="s">
        <v>243</v>
      </c>
      <c r="S23" s="1" t="s">
        <v>244</v>
      </c>
      <c r="T23" s="1" t="s">
        <v>245</v>
      </c>
    </row>
    <row r="24" s="1" customFormat="1" spans="1:20">
      <c r="A24" s="1" t="s">
        <v>148</v>
      </c>
      <c r="B24" s="1" t="s">
        <v>296</v>
      </c>
      <c r="C24" s="1" t="s">
        <v>299</v>
      </c>
      <c r="D24" s="1" t="s">
        <v>142</v>
      </c>
      <c r="E24" s="1" t="s">
        <v>149</v>
      </c>
      <c r="F24" s="1" t="s">
        <v>296</v>
      </c>
      <c r="G24" s="1" t="s">
        <v>293</v>
      </c>
      <c r="H24" s="1" t="s">
        <v>238</v>
      </c>
      <c r="I24" s="1" t="s">
        <v>147</v>
      </c>
      <c r="J24" s="1" t="s">
        <v>239</v>
      </c>
      <c r="K24" s="1" t="s">
        <v>147</v>
      </c>
      <c r="L24" s="1" t="s">
        <v>147</v>
      </c>
      <c r="M24" s="1" t="s">
        <v>240</v>
      </c>
      <c r="N24" s="1" t="s">
        <v>240</v>
      </c>
      <c r="O24" s="1" t="s">
        <v>7</v>
      </c>
      <c r="P24" s="1" t="s">
        <v>241</v>
      </c>
      <c r="Q24" s="1" t="s">
        <v>300</v>
      </c>
      <c r="R24" s="1" t="s">
        <v>243</v>
      </c>
      <c r="S24" s="1" t="s">
        <v>244</v>
      </c>
      <c r="T24" s="1" t="s">
        <v>245</v>
      </c>
    </row>
    <row r="25" s="1" customFormat="1" spans="1:20">
      <c r="A25" s="1" t="s">
        <v>92</v>
      </c>
      <c r="B25" s="1" t="s">
        <v>296</v>
      </c>
      <c r="C25" s="1" t="s">
        <v>301</v>
      </c>
      <c r="D25" s="1" t="s">
        <v>261</v>
      </c>
      <c r="E25" s="1" t="s">
        <v>93</v>
      </c>
      <c r="F25" s="1" t="s">
        <v>296</v>
      </c>
      <c r="G25" s="1" t="s">
        <v>293</v>
      </c>
      <c r="H25" s="1" t="s">
        <v>238</v>
      </c>
      <c r="I25" s="1" t="s">
        <v>95</v>
      </c>
      <c r="J25" s="1" t="s">
        <v>239</v>
      </c>
      <c r="K25" s="1" t="s">
        <v>95</v>
      </c>
      <c r="L25" s="1" t="s">
        <v>95</v>
      </c>
      <c r="M25" s="1" t="s">
        <v>240</v>
      </c>
      <c r="N25" s="1" t="s">
        <v>240</v>
      </c>
      <c r="O25" s="1" t="s">
        <v>7</v>
      </c>
      <c r="P25" s="1" t="s">
        <v>241</v>
      </c>
      <c r="Q25" s="1" t="s">
        <v>302</v>
      </c>
      <c r="R25" s="1" t="s">
        <v>243</v>
      </c>
      <c r="S25" s="1" t="s">
        <v>244</v>
      </c>
      <c r="T25" s="1" t="s">
        <v>245</v>
      </c>
    </row>
    <row r="26" s="1" customFormat="1" spans="1:20">
      <c r="A26" s="1" t="s">
        <v>138</v>
      </c>
      <c r="B26" s="1" t="s">
        <v>296</v>
      </c>
      <c r="C26" s="1" t="s">
        <v>303</v>
      </c>
      <c r="D26" s="1" t="s">
        <v>136</v>
      </c>
      <c r="E26" s="1" t="s">
        <v>139</v>
      </c>
      <c r="F26" s="1" t="s">
        <v>252</v>
      </c>
      <c r="G26" s="1" t="s">
        <v>235</v>
      </c>
      <c r="H26" s="1" t="s">
        <v>238</v>
      </c>
      <c r="I26" s="1" t="s">
        <v>141</v>
      </c>
      <c r="J26" s="1" t="s">
        <v>239</v>
      </c>
      <c r="K26" s="1" t="s">
        <v>141</v>
      </c>
      <c r="L26" s="1" t="s">
        <v>141</v>
      </c>
      <c r="M26" s="1" t="s">
        <v>240</v>
      </c>
      <c r="N26" s="1" t="s">
        <v>240</v>
      </c>
      <c r="O26" s="1" t="s">
        <v>7</v>
      </c>
      <c r="P26" s="1" t="s">
        <v>241</v>
      </c>
      <c r="Q26" s="1" t="s">
        <v>304</v>
      </c>
      <c r="R26" s="1" t="s">
        <v>243</v>
      </c>
      <c r="S26" s="1" t="s">
        <v>244</v>
      </c>
      <c r="T26" s="1" t="s">
        <v>245</v>
      </c>
    </row>
    <row r="27" s="1" customFormat="1" spans="1:20">
      <c r="A27" s="1" t="s">
        <v>144</v>
      </c>
      <c r="B27" s="1" t="s">
        <v>305</v>
      </c>
      <c r="C27" s="1" t="s">
        <v>306</v>
      </c>
      <c r="D27" s="1" t="s">
        <v>142</v>
      </c>
      <c r="E27" s="1" t="s">
        <v>145</v>
      </c>
      <c r="F27" s="1" t="s">
        <v>305</v>
      </c>
      <c r="G27" s="1" t="s">
        <v>296</v>
      </c>
      <c r="H27" s="1" t="s">
        <v>238</v>
      </c>
      <c r="I27" s="1" t="s">
        <v>147</v>
      </c>
      <c r="J27" s="1" t="s">
        <v>239</v>
      </c>
      <c r="K27" s="1" t="s">
        <v>147</v>
      </c>
      <c r="L27" s="1" t="s">
        <v>147</v>
      </c>
      <c r="M27" s="1" t="s">
        <v>240</v>
      </c>
      <c r="N27" s="1" t="s">
        <v>240</v>
      </c>
      <c r="O27" s="1" t="s">
        <v>7</v>
      </c>
      <c r="P27" s="1" t="s">
        <v>241</v>
      </c>
      <c r="Q27" s="1" t="s">
        <v>307</v>
      </c>
      <c r="R27" s="1" t="s">
        <v>243</v>
      </c>
      <c r="S27" s="1" t="s">
        <v>244</v>
      </c>
      <c r="T27" s="1" t="s">
        <v>245</v>
      </c>
    </row>
    <row r="28" s="1" customFormat="1" spans="1:20">
      <c r="A28" s="1" t="s">
        <v>175</v>
      </c>
      <c r="B28" s="1" t="s">
        <v>308</v>
      </c>
      <c r="C28" s="1" t="s">
        <v>309</v>
      </c>
      <c r="D28" s="1" t="s">
        <v>173</v>
      </c>
      <c r="E28" s="1" t="s">
        <v>177</v>
      </c>
      <c r="F28" s="1" t="s">
        <v>308</v>
      </c>
      <c r="G28" s="1" t="s">
        <v>296</v>
      </c>
      <c r="H28" s="1" t="s">
        <v>238</v>
      </c>
      <c r="I28" s="1" t="s">
        <v>181</v>
      </c>
      <c r="J28" s="1" t="s">
        <v>239</v>
      </c>
      <c r="K28" s="1" t="s">
        <v>181</v>
      </c>
      <c r="L28" s="1" t="s">
        <v>181</v>
      </c>
      <c r="M28" s="1" t="s">
        <v>240</v>
      </c>
      <c r="N28" s="1" t="s">
        <v>240</v>
      </c>
      <c r="O28" s="1" t="s">
        <v>7</v>
      </c>
      <c r="P28" s="1" t="s">
        <v>241</v>
      </c>
      <c r="Q28" s="1" t="s">
        <v>310</v>
      </c>
      <c r="R28" s="1" t="s">
        <v>243</v>
      </c>
      <c r="S28" s="1" t="s">
        <v>244</v>
      </c>
      <c r="T28" s="1" t="s">
        <v>245</v>
      </c>
    </row>
    <row r="29" s="1" customFormat="1" spans="1:20">
      <c r="A29" s="1" t="s">
        <v>182</v>
      </c>
      <c r="B29" s="1" t="s">
        <v>311</v>
      </c>
      <c r="C29" s="1" t="s">
        <v>312</v>
      </c>
      <c r="D29" s="1" t="s">
        <v>173</v>
      </c>
      <c r="E29" s="1" t="s">
        <v>313</v>
      </c>
      <c r="F29" s="1" t="s">
        <v>305</v>
      </c>
      <c r="G29" s="1" t="s">
        <v>284</v>
      </c>
      <c r="H29" s="1" t="s">
        <v>238</v>
      </c>
      <c r="I29" s="1" t="s">
        <v>314</v>
      </c>
      <c r="J29" s="1" t="s">
        <v>239</v>
      </c>
      <c r="K29" s="1" t="s">
        <v>314</v>
      </c>
      <c r="L29" s="1" t="s">
        <v>314</v>
      </c>
      <c r="M29" s="1" t="s">
        <v>240</v>
      </c>
      <c r="N29" s="1" t="s">
        <v>240</v>
      </c>
      <c r="O29" s="1" t="s">
        <v>7</v>
      </c>
      <c r="P29" s="1" t="s">
        <v>241</v>
      </c>
      <c r="Q29" s="1" t="s">
        <v>315</v>
      </c>
      <c r="R29" s="1" t="s">
        <v>243</v>
      </c>
      <c r="S29" s="1" t="s">
        <v>244</v>
      </c>
      <c r="T29" s="1" t="s">
        <v>245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2021-12-07T03:14:10Z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E8C67940855C46DD93FECFE31B849365</vt:lpwstr>
  </property>
  <property fmtid="{D5CDD505-2E9C-101B-9397-08002B2CF9AE}" pid="3" name="KSOProductBuildVer">
    <vt:lpwstr>2052-11.1.0.11115</vt:lpwstr>
  </property>
</Properties>
</file>