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<sst xmlns="http://schemas.openxmlformats.org/spreadsheetml/2006/main" count="521" uniqueCount="188">
  <si>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</si>
  <si>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</si>
  <si>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</si>
  <si>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</si>
  <si>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</si>
  <si>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</si>
  <si>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</si>
  <si>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</si>
  <si>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</si>
  <si>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</si>
  <si>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</si>
  <si>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</si>
  <si>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</si>
  <si>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</si>
  <si>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</si>
  <si>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</si>
  <si>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</si>
  <si>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</si>
  <si>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</si>
  <si>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</si>
  <si>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</si>
  <si>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</si>
  <si>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</si>
  <si>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</si>
  <si>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</si>
  <si>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</si>
  <si>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</si>
  <si>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[台中]天阁酒店(台中馆)(Tango Hotel Taichung)(80942068)</t>
  </si>
  <si>
    <t>天豪双床房&lt;2人入住&gt;</t>
  </si>
  <si>
    <t>CNY</t>
  </si>
  <si>
    <t>LIU/LIYING</t>
  </si>
  <si>
    <t>CA13744211207CNY</t>
  </si>
  <si>
    <t>未提现</t>
  </si>
  <si>
    <t>携程开票</t>
  </si>
  <si>
    <t>[南投]南投清境西雅图璀璨双城民宿(Cingjing Brilliant Twins of Seattle)(81210543)</t>
  </si>
  <si>
    <t>湖景VIP套房&lt;2人入住&gt;&lt;早餐&gt;</t>
  </si>
  <si>
    <t>CHIU/HSULAN</t>
  </si>
  <si>
    <t>取消</t>
  </si>
  <si>
    <t>CHAOYUTENG/CHAOYUTENG,CHAOYUTENG/CHAOYUTENG</t>
  </si>
  <si>
    <t>20211114-026</t>
  </si>
  <si>
    <t>[合肥]合肥融创诺富特酒店(81209870)</t>
  </si>
  <si>
    <t>高级大床房&lt;2人入住&gt;&lt;早餐&gt;</t>
  </si>
  <si>
    <t>钱卫津</t>
  </si>
  <si>
    <t>[天津]全季酒店(天津津湾广场店)(80246351)</t>
  </si>
  <si>
    <t>大床房&lt;2人入住&gt;</t>
  </si>
  <si>
    <t>夏海钦</t>
  </si>
  <si>
    <t>R3000412070032786001</t>
  </si>
  <si>
    <t>[贵阳]维也纳酒店(贵阳会展中心店)(68328920)</t>
  </si>
  <si>
    <t>标准双床房&lt;2人入住&gt;&lt;钻石会员&gt;&lt;交叉用户机票，高铁，汽车，船票，用车&gt;</t>
  </si>
  <si>
    <t>刘鲁闽</t>
  </si>
  <si>
    <t>[台北]Hotel M 台北摩莎精品旅店(Taipei M Hotel - Main Station)(80941622)</t>
  </si>
  <si>
    <t>时尚大床房&lt;2人入住&gt;</t>
  </si>
  <si>
    <t>CHEN/YANG  SHENG</t>
  </si>
  <si>
    <t>[台北]台北柯达大饭店-敦南馆(K Hotel Dunnan)(80941563)</t>
  </si>
  <si>
    <t>精致客房&lt;2人入住&gt;</t>
  </si>
  <si>
    <t>CHENG/HAOYU,CHENG/HAOYU</t>
  </si>
  <si>
    <t>[共和]格林豪泰酒店(共和店)(76434196)</t>
  </si>
  <si>
    <t>安心双床房&lt;2人入住&gt;</t>
  </si>
  <si>
    <t>李志勇</t>
  </si>
  <si>
    <t>(GRT)73032110;</t>
  </si>
  <si>
    <t>[济南]尚客优酒店(济南泉城广场齐鲁医院店)(81209747)</t>
  </si>
  <si>
    <t>经济大床房&lt;2人入住&gt;</t>
  </si>
  <si>
    <t>董磊</t>
  </si>
  <si>
    <t>[海阳]派酒店(海阳汽车站商业中心店)(80246572)</t>
  </si>
  <si>
    <t>精选大床房&lt;2人入住&gt;</t>
  </si>
  <si>
    <t>王明智</t>
  </si>
  <si>
    <t>[台南]泊乐行旅-赤崁店(Hotel Brown)(80941744)</t>
  </si>
  <si>
    <t>豪华双人房&lt;2人入住&gt;</t>
  </si>
  <si>
    <t>Lin/Xuan,Lin/Xuan</t>
  </si>
  <si>
    <t>[香港]香港富荟旺角酒店(iclub Mong Kok Hotel)(76478775)</t>
  </si>
  <si>
    <t>卓荟客房&lt;2人入住&gt;&lt;早餐&gt;</t>
  </si>
  <si>
    <t>tsui/jason</t>
  </si>
  <si>
    <t>[贵阳]派酒店(贵阳喷水池地铁站店)(80244448)</t>
  </si>
  <si>
    <t>惠选大床房&lt;2人入住&gt;</t>
  </si>
  <si>
    <t>林颜</t>
  </si>
  <si>
    <t>[中山]尚客优品酒店(中山西区彩虹大道店)(81209204)</t>
  </si>
  <si>
    <t>优品双床房&lt;2人入住&gt;</t>
  </si>
  <si>
    <t>李世君</t>
  </si>
  <si>
    <t>[新北]新北汐止富信大饭店-旗舰馆(Fushin Hotel Taipei)(80941374)</t>
  </si>
  <si>
    <t>豪华大床房&lt;2人入住&gt;&lt;早餐&gt;</t>
  </si>
  <si>
    <t>Hsieh/WenShui</t>
  </si>
  <si>
    <t>[广州]广州长风凯莱酒店(80243444)</t>
  </si>
  <si>
    <t>精致套房&lt;2人入住&gt;&lt;早餐&gt;</t>
  </si>
  <si>
    <t>韩小帅</t>
  </si>
  <si>
    <t>[香港]香港湾仔睿景酒店(Kew Green Hotel Wanchai Hong Kong)(80247410)</t>
  </si>
  <si>
    <t>舒适双床房&lt;2人入住&gt;</t>
  </si>
  <si>
    <t>CHAN/CHUN LEONG,CHOI/KA PO</t>
  </si>
  <si>
    <t>，</t>
  </si>
  <si>
    <t>5191 CNY</t>
  </si>
  <si>
    <t>A211207093834481</t>
  </si>
  <si>
    <t>总计：5191元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</si>
  <si>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</si>
  <si>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</si>
  <si>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</si>
  <si>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</si>
  <si>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</si>
  <si>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</si>
  <si>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</si>
  <si>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</si>
  <si>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</si>
  <si>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</si>
  <si>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</si>
  <si>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</si>
  <si>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</si>
  <si>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</si>
  <si>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</si>
  <si>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</si>
  <si>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</si>
  <si>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2021-11-21</t>
  </si>
  <si>
    <t>2306624</t>
  </si>
  <si>
    <t>香港湾仔睿景酒店</t>
  </si>
  <si>
    <t>CHAN CHUN LEONG,CHOI KA PO</t>
  </si>
  <si>
    <t>2021-11-22</t>
  </si>
  <si>
    <t>退房日月结</t>
  </si>
  <si>
    <t>341.00</t>
  </si>
  <si>
    <t>RMB</t>
  </si>
  <si>
    <t>0</t>
  </si>
  <si>
    <t>0.00</t>
  </si>
  <si>
    <t>携程汇登国内直连</t>
  </si>
  <si>
    <t>2021-11-21 22:19:39</t>
  </si>
  <si>
    <t>否</t>
  </si>
  <si>
    <t>广州汇登信息科技有限公司</t>
  </si>
  <si>
    <t>直连</t>
  </si>
  <si>
    <t>2306568</t>
  </si>
  <si>
    <t>广州长风凯莱酒店</t>
  </si>
  <si>
    <t>566.00</t>
  </si>
  <si>
    <t>2021-11-21 21:04:10</t>
  </si>
  <si>
    <t>2306541</t>
  </si>
  <si>
    <t>新北汐止富信大饭店-旗舰馆</t>
  </si>
  <si>
    <t>Hsieh WenShui</t>
  </si>
  <si>
    <t>464.00</t>
  </si>
  <si>
    <t>2021-11-21 20:33:09</t>
  </si>
  <si>
    <t>2306452</t>
  </si>
  <si>
    <t>尚客优品酒店（中山西区彩虹大道店）</t>
  </si>
  <si>
    <t>169.00</t>
  </si>
  <si>
    <t>2021-11-21 19:11:26</t>
  </si>
  <si>
    <t>2306290</t>
  </si>
  <si>
    <t>派酒店(贵阳喷水池地铁站店)</t>
  </si>
  <si>
    <t>94.00</t>
  </si>
  <si>
    <t>2021-11-21 17:02:39</t>
  </si>
  <si>
    <t>2306245</t>
  </si>
  <si>
    <t>香港富荟旺角酒店</t>
  </si>
  <si>
    <t>tsui jason</t>
  </si>
  <si>
    <t>351.00</t>
  </si>
  <si>
    <t>2021-11-21 16:07:50</t>
  </si>
  <si>
    <t>2306232</t>
  </si>
  <si>
    <t>泊乐行旅 - 赤崁店</t>
  </si>
  <si>
    <t>Lin Xuan,Lin Xuan</t>
  </si>
  <si>
    <t>343.00</t>
  </si>
  <si>
    <t>2021-11-21 15:54:11</t>
  </si>
  <si>
    <t>2306178</t>
  </si>
  <si>
    <t>派酒店（海阳汽车站商业中心店）</t>
  </si>
  <si>
    <t>221.00</t>
  </si>
  <si>
    <t>2021-11-21 14:48:48</t>
  </si>
  <si>
    <t>2306064</t>
  </si>
  <si>
    <t>尚客优酒店(济南泉城广场齐鲁医院店)</t>
  </si>
  <si>
    <t>103.00</t>
  </si>
  <si>
    <t>2021-11-21 12:58:59</t>
  </si>
  <si>
    <t>2305939</t>
  </si>
  <si>
    <t>格林豪泰酒店(共和店)</t>
  </si>
  <si>
    <t>164.00</t>
  </si>
  <si>
    <t>2021-11-21 11:02:08</t>
  </si>
  <si>
    <t>2021-11-20</t>
  </si>
  <si>
    <t>2305557</t>
  </si>
  <si>
    <t>台北柯达大饭店-敦南馆</t>
  </si>
  <si>
    <t>CHENG HAOYU,CHENG HAOYU</t>
  </si>
  <si>
    <t>408.00</t>
  </si>
  <si>
    <t>2021-11-20 20:48:16</t>
  </si>
  <si>
    <t>2021-11-19</t>
  </si>
  <si>
    <t>2304367</t>
  </si>
  <si>
    <t>维也纳酒店(贵阳会展中心店)</t>
  </si>
  <si>
    <t>224.00</t>
  </si>
  <si>
    <t>2021-11-19 20:16:04</t>
  </si>
  <si>
    <t>2303805</t>
  </si>
  <si>
    <t>全季酒店(天津津湾广场店)</t>
  </si>
  <si>
    <t>266.00</t>
  </si>
  <si>
    <t>2021-11-19 13:33:10</t>
  </si>
  <si>
    <t>2021-11-14</t>
  </si>
  <si>
    <t>2299141</t>
  </si>
  <si>
    <t>天阁酒店(台中馆)</t>
  </si>
  <si>
    <t>CHAOYUTENG CHAOYUTENG,CHAOYUTENG CHAOYUTENG</t>
  </si>
  <si>
    <t>852.00</t>
  </si>
  <si>
    <t>2021-11-14 08:34:48</t>
  </si>
  <si>
    <t>2021-11-09</t>
  </si>
  <si>
    <t>2294467</t>
  </si>
  <si>
    <t>LIU LIYING</t>
  </si>
  <si>
    <t>428.00</t>
  </si>
  <si>
    <t>2021-11-09 16:27:30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</si>
</sst>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3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16760855240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44521</v>
      </c>
      <c r="G2" s="5">
        <v>44522</v>
      </c>
      <c r="H2" s="4">
        <v>1</v>
      </c>
      <c r="I2" s="4">
        <v>1</v>
      </c>
      <c r="J2" s="4">
        <v>1</v>
      </c>
      <c r="K2" s="4" t="s">
        <v>29</v>
      </c>
      <c r="L2" s="4">
        <v>428</v>
      </c>
      <c r="M2" s="4">
        <v>428</v>
      </c>
      <c r="N2" s="4" t="s">
        <v>30</v>
      </c>
      <c r="O2" s="4" t="s">
        <v>31</v>
      </c>
      <c r="P2" s="4" t="s">
        <v>32</v>
      </c>
      <c r="Q2" s="4">
        <v>0</v>
      </c>
      <c r="R2" s="6">
        <v>44509</v>
      </c>
      <c r="S2" s="5">
        <v>44537</v>
      </c>
      <c r="T2" s="4" t="s">
        <v>33</v>
      </c>
      <c r="U2" s="4">
        <v>428</v>
      </c>
      <c r="V2" s="4">
        <v>0</v>
      </c>
      <c r="W2" s="4">
        <v>0</v>
      </c>
    </row>
    <row r="3" s="4" customFormat="1" spans="1:23">
      <c r="A3" s="4">
        <v>16787546109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44521</v>
      </c>
      <c r="G3" s="5">
        <v>44522</v>
      </c>
      <c r="H3" s="4">
        <v>1</v>
      </c>
      <c r="I3" s="4">
        <v>1</v>
      </c>
      <c r="J3" s="4">
        <v>1</v>
      </c>
      <c r="K3" s="4" t="s">
        <v>29</v>
      </c>
      <c r="L3" s="4">
        <v>475</v>
      </c>
      <c r="M3" s="4">
        <v>475</v>
      </c>
      <c r="N3" s="4" t="s">
        <v>36</v>
      </c>
      <c r="O3" s="4" t="s">
        <v>31</v>
      </c>
      <c r="P3" s="4" t="s">
        <v>32</v>
      </c>
      <c r="Q3" s="4">
        <v>0</v>
      </c>
      <c r="R3" s="6">
        <v>44513</v>
      </c>
      <c r="S3" s="5">
        <v>44537</v>
      </c>
      <c r="T3" s="4" t="s">
        <v>33</v>
      </c>
      <c r="U3" s="4">
        <v>475</v>
      </c>
      <c r="V3" s="4">
        <v>0</v>
      </c>
      <c r="W3" s="4">
        <v>0</v>
      </c>
    </row>
    <row r="4" s="4" customFormat="1" spans="1:23">
      <c r="A4" s="4">
        <v>16787546109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44521</v>
      </c>
      <c r="G4" s="5">
        <v>44522</v>
      </c>
      <c r="H4" s="4">
        <v>1</v>
      </c>
      <c r="I4" s="4">
        <v>1</v>
      </c>
      <c r="J4" s="4">
        <v>1</v>
      </c>
      <c r="K4" s="4" t="s">
        <v>29</v>
      </c>
      <c r="L4" s="4">
        <v>-475</v>
      </c>
      <c r="M4" s="4">
        <v>-475</v>
      </c>
      <c r="N4" s="4" t="s">
        <v>36</v>
      </c>
      <c r="O4" s="4" t="s">
        <v>31</v>
      </c>
      <c r="P4" s="4" t="s">
        <v>32</v>
      </c>
      <c r="Q4" s="4">
        <v>0</v>
      </c>
      <c r="R4" s="6">
        <v>44513</v>
      </c>
      <c r="S4" s="5">
        <v>44537</v>
      </c>
      <c r="T4" s="4" t="s">
        <v>33</v>
      </c>
      <c r="U4" s="4">
        <v>-475</v>
      </c>
      <c r="V4" s="4">
        <v>0</v>
      </c>
      <c r="W4" s="4">
        <v>0</v>
      </c>
    </row>
    <row r="5" s="4" customFormat="1" spans="1:25">
      <c r="A5" s="4">
        <v>16792853780</v>
      </c>
      <c r="B5" s="4" t="s">
        <v>25</v>
      </c>
      <c r="C5" s="4" t="s">
        <v>26</v>
      </c>
      <c r="D5" s="4" t="s">
        <v>27</v>
      </c>
      <c r="E5" s="4" t="s">
        <v>28</v>
      </c>
      <c r="F5" s="5">
        <v>44521</v>
      </c>
      <c r="G5" s="5">
        <v>44522</v>
      </c>
      <c r="H5" s="4">
        <v>2</v>
      </c>
      <c r="I5" s="4">
        <v>1</v>
      </c>
      <c r="J5" s="4">
        <v>2</v>
      </c>
      <c r="K5" s="4" t="s">
        <v>29</v>
      </c>
      <c r="L5" s="4">
        <v>852</v>
      </c>
      <c r="M5" s="4">
        <v>852</v>
      </c>
      <c r="N5" s="4" t="s">
        <v>38</v>
      </c>
      <c r="O5" s="4" t="s">
        <v>31</v>
      </c>
      <c r="P5" s="4" t="s">
        <v>32</v>
      </c>
      <c r="Q5" s="4">
        <v>0</v>
      </c>
      <c r="R5" s="6">
        <v>44514</v>
      </c>
      <c r="S5" s="5">
        <v>44537</v>
      </c>
      <c r="T5" s="4" t="s">
        <v>33</v>
      </c>
      <c r="U5" s="4">
        <v>852</v>
      </c>
      <c r="V5" s="4">
        <v>0</v>
      </c>
      <c r="W5" s="4">
        <v>0</v>
      </c>
      <c r="X5" s="4"/>
      <c r="Y5" s="4" t="s">
        <v>39</v>
      </c>
    </row>
    <row r="6" s="4" customFormat="1" spans="1:24">
      <c r="A6" s="4">
        <v>16802909457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44519</v>
      </c>
      <c r="G6" s="5">
        <v>44522</v>
      </c>
      <c r="H6" s="4">
        <v>1</v>
      </c>
      <c r="I6" s="4">
        <v>3</v>
      </c>
      <c r="J6" s="4">
        <v>3</v>
      </c>
      <c r="K6" s="4" t="s">
        <v>29</v>
      </c>
      <c r="L6" s="4">
        <v>1494</v>
      </c>
      <c r="M6" s="4">
        <v>1494</v>
      </c>
      <c r="N6" s="4" t="s">
        <v>42</v>
      </c>
      <c r="O6" s="4" t="s">
        <v>31</v>
      </c>
      <c r="P6" s="4" t="s">
        <v>32</v>
      </c>
      <c r="Q6" s="4">
        <v>0</v>
      </c>
      <c r="R6" s="6">
        <v>44516</v>
      </c>
      <c r="S6" s="5">
        <v>44537</v>
      </c>
      <c r="T6" s="4" t="s">
        <v>33</v>
      </c>
      <c r="U6" s="4">
        <v>1494</v>
      </c>
      <c r="V6" s="4">
        <v>0</v>
      </c>
      <c r="W6" s="4">
        <v>0</v>
      </c>
      <c r="X6" s="4">
        <v>2300269</v>
      </c>
    </row>
    <row r="7" s="4" customFormat="1" spans="1:24">
      <c r="A7" s="4">
        <v>16802909457</v>
      </c>
      <c r="B7" s="4" t="s">
        <v>25</v>
      </c>
      <c r="C7" s="4" t="s">
        <v>37</v>
      </c>
      <c r="D7" s="4" t="s">
        <v>40</v>
      </c>
      <c r="E7" s="4" t="s">
        <v>41</v>
      </c>
      <c r="F7" s="5">
        <v>44519</v>
      </c>
      <c r="G7" s="5">
        <v>44522</v>
      </c>
      <c r="H7" s="4">
        <v>1</v>
      </c>
      <c r="I7" s="4">
        <v>3</v>
      </c>
      <c r="J7" s="4">
        <v>3</v>
      </c>
      <c r="K7" s="4" t="s">
        <v>29</v>
      </c>
      <c r="L7" s="4">
        <v>-1494</v>
      </c>
      <c r="M7" s="4">
        <v>-1494</v>
      </c>
      <c r="N7" s="4" t="s">
        <v>42</v>
      </c>
      <c r="O7" s="4" t="s">
        <v>31</v>
      </c>
      <c r="P7" s="4" t="s">
        <v>32</v>
      </c>
      <c r="Q7" s="4">
        <v>0</v>
      </c>
      <c r="R7" s="6">
        <v>44516</v>
      </c>
      <c r="S7" s="5">
        <v>44537</v>
      </c>
      <c r="T7" s="4" t="s">
        <v>33</v>
      </c>
      <c r="U7" s="4">
        <v>-1494</v>
      </c>
      <c r="V7" s="4">
        <v>0</v>
      </c>
      <c r="W7" s="4">
        <v>0</v>
      </c>
      <c r="X7" s="4">
        <v>2300269</v>
      </c>
    </row>
    <row r="8" s="4" customFormat="1" spans="1:25">
      <c r="A8" s="4">
        <v>16823164628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44521</v>
      </c>
      <c r="G8" s="5">
        <v>44522</v>
      </c>
      <c r="H8" s="4">
        <v>1</v>
      </c>
      <c r="I8" s="4">
        <v>1</v>
      </c>
      <c r="J8" s="4">
        <v>1</v>
      </c>
      <c r="K8" s="4" t="s">
        <v>29</v>
      </c>
      <c r="L8" s="4">
        <v>266</v>
      </c>
      <c r="M8" s="4">
        <v>266</v>
      </c>
      <c r="N8" s="4" t="s">
        <v>45</v>
      </c>
      <c r="O8" s="4" t="s">
        <v>31</v>
      </c>
      <c r="P8" s="4" t="s">
        <v>32</v>
      </c>
      <c r="Q8" s="4">
        <v>0</v>
      </c>
      <c r="R8" s="6">
        <v>44519</v>
      </c>
      <c r="S8" s="5">
        <v>44537</v>
      </c>
      <c r="T8" s="4" t="s">
        <v>33</v>
      </c>
      <c r="U8" s="4">
        <v>266</v>
      </c>
      <c r="V8" s="4">
        <v>0</v>
      </c>
      <c r="W8" s="4">
        <v>0</v>
      </c>
      <c r="X8" s="4"/>
      <c r="Y8" s="4" t="s">
        <v>46</v>
      </c>
    </row>
    <row r="9" s="4" customFormat="1" spans="1:25">
      <c r="A9" s="4">
        <v>16824986666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44521</v>
      </c>
      <c r="G9" s="5">
        <v>44522</v>
      </c>
      <c r="H9" s="4">
        <v>1</v>
      </c>
      <c r="I9" s="4">
        <v>1</v>
      </c>
      <c r="J9" s="4">
        <v>1</v>
      </c>
      <c r="K9" s="4" t="s">
        <v>29</v>
      </c>
      <c r="L9" s="4">
        <v>224</v>
      </c>
      <c r="M9" s="4">
        <v>224</v>
      </c>
      <c r="N9" s="4" t="s">
        <v>49</v>
      </c>
      <c r="O9" s="4" t="s">
        <v>31</v>
      </c>
      <c r="P9" s="4" t="s">
        <v>32</v>
      </c>
      <c r="Q9" s="4">
        <v>0</v>
      </c>
      <c r="R9" s="6">
        <v>44519</v>
      </c>
      <c r="S9" s="5">
        <v>44537</v>
      </c>
      <c r="T9" s="4" t="s">
        <v>33</v>
      </c>
      <c r="U9" s="4">
        <v>224</v>
      </c>
      <c r="V9" s="4">
        <v>0</v>
      </c>
      <c r="W9" s="4">
        <v>0</v>
      </c>
      <c r="X9" s="4"/>
      <c r="Y9" s="4">
        <v>104039986194</v>
      </c>
    </row>
    <row r="10" s="4" customFormat="1" spans="1:23">
      <c r="A10" s="4">
        <v>16826554779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44521</v>
      </c>
      <c r="G10" s="5">
        <v>44522</v>
      </c>
      <c r="H10" s="4">
        <v>1</v>
      </c>
      <c r="I10" s="4">
        <v>1</v>
      </c>
      <c r="J10" s="4">
        <v>1</v>
      </c>
      <c r="K10" s="4" t="s">
        <v>29</v>
      </c>
      <c r="L10" s="4">
        <v>197</v>
      </c>
      <c r="M10" s="4">
        <v>197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44520</v>
      </c>
      <c r="S10" s="5">
        <v>44537</v>
      </c>
      <c r="T10" s="4" t="s">
        <v>33</v>
      </c>
      <c r="U10" s="4">
        <v>197</v>
      </c>
      <c r="V10" s="4">
        <v>0</v>
      </c>
      <c r="W10" s="4">
        <v>0</v>
      </c>
    </row>
    <row r="11" s="4" customFormat="1" spans="1:23">
      <c r="A11" s="4">
        <v>16832165578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44521</v>
      </c>
      <c r="G11" s="5">
        <v>44522</v>
      </c>
      <c r="H11" s="4">
        <v>1</v>
      </c>
      <c r="I11" s="4">
        <v>1</v>
      </c>
      <c r="J11" s="4">
        <v>1</v>
      </c>
      <c r="K11" s="4" t="s">
        <v>29</v>
      </c>
      <c r="L11" s="4">
        <v>408</v>
      </c>
      <c r="M11" s="4">
        <v>408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44520</v>
      </c>
      <c r="S11" s="5">
        <v>44537</v>
      </c>
      <c r="T11" s="4" t="s">
        <v>33</v>
      </c>
      <c r="U11" s="4">
        <v>408</v>
      </c>
      <c r="V11" s="4">
        <v>0</v>
      </c>
      <c r="W11" s="4">
        <v>0</v>
      </c>
    </row>
    <row r="12" s="4" customFormat="1" spans="1:25">
      <c r="A12" s="4">
        <v>16833673228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44521</v>
      </c>
      <c r="G12" s="5">
        <v>44522</v>
      </c>
      <c r="H12" s="4">
        <v>1</v>
      </c>
      <c r="I12" s="4">
        <v>1</v>
      </c>
      <c r="J12" s="4">
        <v>1</v>
      </c>
      <c r="K12" s="4" t="s">
        <v>29</v>
      </c>
      <c r="L12" s="4">
        <v>164</v>
      </c>
      <c r="M12" s="4">
        <v>164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44521</v>
      </c>
      <c r="S12" s="5">
        <v>44537</v>
      </c>
      <c r="T12" s="4" t="s">
        <v>33</v>
      </c>
      <c r="U12" s="4">
        <v>164</v>
      </c>
      <c r="V12" s="4">
        <v>0</v>
      </c>
      <c r="W12" s="4">
        <v>0</v>
      </c>
      <c r="X12" s="4">
        <v>2305939</v>
      </c>
      <c r="Y12" s="4" t="s">
        <v>59</v>
      </c>
    </row>
    <row r="13" s="4" customFormat="1" spans="1:24">
      <c r="A13" s="4">
        <v>16833992256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44521</v>
      </c>
      <c r="G13" s="5">
        <v>44522</v>
      </c>
      <c r="H13" s="4">
        <v>1</v>
      </c>
      <c r="I13" s="4">
        <v>1</v>
      </c>
      <c r="J13" s="4">
        <v>1</v>
      </c>
      <c r="K13" s="4" t="s">
        <v>29</v>
      </c>
      <c r="L13" s="4">
        <v>103</v>
      </c>
      <c r="M13" s="4">
        <v>103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44521</v>
      </c>
      <c r="S13" s="5">
        <v>44537</v>
      </c>
      <c r="T13" s="4" t="s">
        <v>33</v>
      </c>
      <c r="U13" s="4">
        <v>103</v>
      </c>
      <c r="V13" s="4">
        <v>0</v>
      </c>
      <c r="W13" s="4">
        <v>0</v>
      </c>
      <c r="X13" s="4">
        <v>2306064</v>
      </c>
    </row>
    <row r="14" s="4" customFormat="1" spans="1:25">
      <c r="A14" s="4">
        <v>16834296683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44521</v>
      </c>
      <c r="G14" s="5">
        <v>44522</v>
      </c>
      <c r="H14" s="4">
        <v>1</v>
      </c>
      <c r="I14" s="4">
        <v>1</v>
      </c>
      <c r="J14" s="4">
        <v>1</v>
      </c>
      <c r="K14" s="4" t="s">
        <v>29</v>
      </c>
      <c r="L14" s="4">
        <v>221</v>
      </c>
      <c r="M14" s="4">
        <v>221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44521</v>
      </c>
      <c r="S14" s="5">
        <v>44537</v>
      </c>
      <c r="T14" s="4" t="s">
        <v>33</v>
      </c>
      <c r="U14" s="4">
        <v>221</v>
      </c>
      <c r="V14" s="4">
        <v>0</v>
      </c>
      <c r="W14" s="4">
        <v>0</v>
      </c>
      <c r="X14" s="4"/>
      <c r="Y14" s="4">
        <v>104044395744</v>
      </c>
    </row>
    <row r="15" s="4" customFormat="1" spans="1:24">
      <c r="A15" s="4">
        <v>16834458606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44521</v>
      </c>
      <c r="G15" s="5">
        <v>44522</v>
      </c>
      <c r="H15" s="4">
        <v>1</v>
      </c>
      <c r="I15" s="4">
        <v>1</v>
      </c>
      <c r="J15" s="4">
        <v>1</v>
      </c>
      <c r="K15" s="4" t="s">
        <v>29</v>
      </c>
      <c r="L15" s="4">
        <v>343</v>
      </c>
      <c r="M15" s="4">
        <v>343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44521</v>
      </c>
      <c r="S15" s="5">
        <v>44537</v>
      </c>
      <c r="T15" s="4" t="s">
        <v>33</v>
      </c>
      <c r="U15" s="4">
        <v>343</v>
      </c>
      <c r="V15" s="4">
        <v>0</v>
      </c>
      <c r="W15" s="4">
        <v>0</v>
      </c>
      <c r="X15" s="4">
        <v>2306232</v>
      </c>
    </row>
    <row r="16" s="4" customFormat="1" spans="1:23">
      <c r="A16" s="4">
        <v>16834486914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44521</v>
      </c>
      <c r="G16" s="5">
        <v>44522</v>
      </c>
      <c r="H16" s="4">
        <v>1</v>
      </c>
      <c r="I16" s="4">
        <v>1</v>
      </c>
      <c r="J16" s="4">
        <v>1</v>
      </c>
      <c r="K16" s="4" t="s">
        <v>29</v>
      </c>
      <c r="L16" s="4">
        <v>351</v>
      </c>
      <c r="M16" s="4">
        <v>351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44521</v>
      </c>
      <c r="S16" s="5">
        <v>44537</v>
      </c>
      <c r="T16" s="4" t="s">
        <v>33</v>
      </c>
      <c r="U16" s="4">
        <v>351</v>
      </c>
      <c r="V16" s="4">
        <v>0</v>
      </c>
      <c r="W16" s="4">
        <v>0</v>
      </c>
    </row>
    <row r="17" s="4" customFormat="1" spans="1:25">
      <c r="A17" s="4">
        <v>16834638077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44521</v>
      </c>
      <c r="G17" s="5">
        <v>44522</v>
      </c>
      <c r="H17" s="4">
        <v>1</v>
      </c>
      <c r="I17" s="4">
        <v>1</v>
      </c>
      <c r="J17" s="4">
        <v>1</v>
      </c>
      <c r="K17" s="4" t="s">
        <v>29</v>
      </c>
      <c r="L17" s="4">
        <v>94</v>
      </c>
      <c r="M17" s="4">
        <v>94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44521</v>
      </c>
      <c r="S17" s="5">
        <v>44537</v>
      </c>
      <c r="T17" s="4" t="s">
        <v>33</v>
      </c>
      <c r="U17" s="4">
        <v>94</v>
      </c>
      <c r="V17" s="4">
        <v>0</v>
      </c>
      <c r="W17" s="4">
        <v>0</v>
      </c>
      <c r="X17" s="4"/>
      <c r="Y17" s="4">
        <v>104044706334</v>
      </c>
    </row>
    <row r="18" s="4" customFormat="1" spans="1:23">
      <c r="A18" s="4">
        <v>16838089644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44521</v>
      </c>
      <c r="G18" s="5">
        <v>44522</v>
      </c>
      <c r="H18" s="4">
        <v>1</v>
      </c>
      <c r="I18" s="4">
        <v>1</v>
      </c>
      <c r="J18" s="4">
        <v>1</v>
      </c>
      <c r="K18" s="4" t="s">
        <v>29</v>
      </c>
      <c r="L18" s="4">
        <v>169</v>
      </c>
      <c r="M18" s="4">
        <v>169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44521</v>
      </c>
      <c r="S18" s="5">
        <v>44537</v>
      </c>
      <c r="T18" s="4" t="s">
        <v>33</v>
      </c>
      <c r="U18" s="4">
        <v>169</v>
      </c>
      <c r="V18" s="4">
        <v>0</v>
      </c>
      <c r="W18" s="4">
        <v>0</v>
      </c>
    </row>
    <row r="19" s="4" customFormat="1" spans="1:24">
      <c r="A19" s="4">
        <v>16838442070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44521</v>
      </c>
      <c r="G19" s="5">
        <v>44522</v>
      </c>
      <c r="H19" s="4">
        <v>1</v>
      </c>
      <c r="I19" s="4">
        <v>1</v>
      </c>
      <c r="J19" s="4">
        <v>1</v>
      </c>
      <c r="K19" s="4" t="s">
        <v>29</v>
      </c>
      <c r="L19" s="4">
        <v>464</v>
      </c>
      <c r="M19" s="4">
        <v>464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44521</v>
      </c>
      <c r="S19" s="5">
        <v>44537</v>
      </c>
      <c r="T19" s="4" t="s">
        <v>33</v>
      </c>
      <c r="U19" s="4">
        <v>464</v>
      </c>
      <c r="V19" s="4">
        <v>0</v>
      </c>
      <c r="W19" s="4">
        <v>0</v>
      </c>
      <c r="X19" s="4">
        <v>2306541</v>
      </c>
    </row>
    <row r="20" s="4" customFormat="1" spans="1:25">
      <c r="A20" s="4">
        <v>16838553400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44521</v>
      </c>
      <c r="G20" s="5">
        <v>44522</v>
      </c>
      <c r="H20" s="4">
        <v>1</v>
      </c>
      <c r="I20" s="4">
        <v>1</v>
      </c>
      <c r="J20" s="4">
        <v>1</v>
      </c>
      <c r="K20" s="4" t="s">
        <v>29</v>
      </c>
      <c r="L20" s="4">
        <v>566</v>
      </c>
      <c r="M20" s="4">
        <v>566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44521</v>
      </c>
      <c r="S20" s="5">
        <v>44537</v>
      </c>
      <c r="T20" s="4" t="s">
        <v>33</v>
      </c>
      <c r="U20" s="4">
        <v>566</v>
      </c>
      <c r="V20" s="4">
        <v>0</v>
      </c>
      <c r="W20" s="4">
        <v>0</v>
      </c>
      <c r="X20" s="4"/>
      <c r="Y20" s="4">
        <v>557683</v>
      </c>
    </row>
    <row r="21" s="4" customFormat="1" spans="1:24">
      <c r="A21" s="4">
        <v>16838808705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44521</v>
      </c>
      <c r="G21" s="5">
        <v>44522</v>
      </c>
      <c r="H21" s="4">
        <v>1</v>
      </c>
      <c r="I21" s="4">
        <v>1</v>
      </c>
      <c r="J21" s="4">
        <v>1</v>
      </c>
      <c r="K21" s="4" t="s">
        <v>29</v>
      </c>
      <c r="L21" s="4">
        <v>341</v>
      </c>
      <c r="M21" s="4">
        <v>341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44521</v>
      </c>
      <c r="S21" s="5">
        <v>44537</v>
      </c>
      <c r="T21" s="4" t="s">
        <v>33</v>
      </c>
      <c r="U21" s="4">
        <v>341</v>
      </c>
      <c r="V21" s="4">
        <v>0</v>
      </c>
      <c r="W21" s="4">
        <v>0</v>
      </c>
      <c r="X21" s="4">
        <v>2306624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5" sqref="A25:A26"/>
    </sheetView>
  </sheetViews>
  <sheetFormatPr defaultColWidth="9" defaultRowHeight="13.5"/>
  <cols>
    <col min="1" max="1" width="14.12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4">
        <v>16760855240</v>
      </c>
      <c r="B2" s="5">
        <v>44521</v>
      </c>
      <c r="C2" s="5">
        <v>44522</v>
      </c>
      <c r="D2" s="4">
        <v>428</v>
      </c>
      <c r="E2" s="4" t="str">
        <f>VLOOKUP(A2,HOP!A:L,12,0)</f>
        <v>428.00</v>
      </c>
      <c r="F2" s="4" t="str">
        <f>VLOOKUP(A2,HOP!A:C,3,0)</f>
        <v>2294467</v>
      </c>
      <c r="G2" s="4">
        <f>D2-E2</f>
        <v>0</v>
      </c>
      <c r="H2" s="4" t="str">
        <f>$H$1&amp;F2</f>
        <v>，2294467</v>
      </c>
      <c r="I2" s="4" t="str">
        <f>VLOOKUP(A2,HOP!A:T,20,0)</f>
        <v>直连</v>
      </c>
    </row>
    <row r="3" s="4" customFormat="1" hidden="1" spans="1:9">
      <c r="A3" s="4">
        <v>16787546109</v>
      </c>
      <c r="B3" s="5">
        <v>44521</v>
      </c>
      <c r="C3" s="5">
        <v>44522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9" si="0">D3-E3</f>
        <v>#N/A</v>
      </c>
      <c r="H3" s="4" t="e">
        <f t="shared" ref="H3:H19" si="1">$H$1&amp;F3</f>
        <v>#N/A</v>
      </c>
      <c r="I3" s="4" t="e">
        <f>VLOOKUP(A3,HOP!A:T,20,0)</f>
        <v>#N/A</v>
      </c>
    </row>
    <row r="4" s="4" customFormat="1" spans="1:9">
      <c r="A4" s="4">
        <v>16792853780</v>
      </c>
      <c r="B4" s="5">
        <v>44521</v>
      </c>
      <c r="C4" s="5">
        <v>44522</v>
      </c>
      <c r="D4" s="4">
        <v>852</v>
      </c>
      <c r="E4" s="4" t="str">
        <f>VLOOKUP(A4,HOP!A:L,12,0)</f>
        <v>852.00</v>
      </c>
      <c r="F4" s="4" t="str">
        <f>VLOOKUP(A4,HOP!A:C,3,0)</f>
        <v>2299141</v>
      </c>
      <c r="G4" s="4">
        <f t="shared" si="0"/>
        <v>0</v>
      </c>
      <c r="H4" s="4" t="str">
        <f t="shared" si="1"/>
        <v>，2299141</v>
      </c>
      <c r="I4" s="4" t="str">
        <f>VLOOKUP(A4,HOP!A:T,20,0)</f>
        <v>直连</v>
      </c>
    </row>
    <row r="5" s="4" customFormat="1" hidden="1" spans="1:9">
      <c r="A5" s="4">
        <v>16802909457</v>
      </c>
      <c r="B5" s="5">
        <v>44519</v>
      </c>
      <c r="C5" s="5">
        <v>44522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16823164628</v>
      </c>
      <c r="B6" s="5">
        <v>44521</v>
      </c>
      <c r="C6" s="5">
        <v>44522</v>
      </c>
      <c r="D6" s="4">
        <v>266</v>
      </c>
      <c r="E6" s="4" t="str">
        <f>VLOOKUP(A6,HOP!A:L,12,0)</f>
        <v>266.00</v>
      </c>
      <c r="F6" s="4" t="str">
        <f>VLOOKUP(A6,HOP!A:C,3,0)</f>
        <v>2303805</v>
      </c>
      <c r="G6" s="4">
        <f t="shared" si="0"/>
        <v>0</v>
      </c>
      <c r="H6" s="4" t="str">
        <f t="shared" si="1"/>
        <v>，2303805</v>
      </c>
      <c r="I6" s="4" t="str">
        <f>VLOOKUP(A6,HOP!A:T,20,0)</f>
        <v>直连</v>
      </c>
    </row>
    <row r="7" s="4" customFormat="1" spans="1:9">
      <c r="A7" s="4">
        <v>16824986666</v>
      </c>
      <c r="B7" s="5">
        <v>44521</v>
      </c>
      <c r="C7" s="5">
        <v>44522</v>
      </c>
      <c r="D7" s="4">
        <v>224</v>
      </c>
      <c r="E7" s="4" t="str">
        <f>VLOOKUP(A7,HOP!A:L,12,0)</f>
        <v>224.00</v>
      </c>
      <c r="F7" s="4" t="str">
        <f>VLOOKUP(A7,HOP!A:C,3,0)</f>
        <v>2304367</v>
      </c>
      <c r="G7" s="4">
        <f t="shared" si="0"/>
        <v>0</v>
      </c>
      <c r="H7" s="4" t="str">
        <f t="shared" si="1"/>
        <v>，2304367</v>
      </c>
      <c r="I7" s="4" t="str">
        <f>VLOOKUP(A7,HOP!A:T,20,0)</f>
        <v>直连</v>
      </c>
    </row>
    <row r="8" s="4" customFormat="1" spans="1:9">
      <c r="A8" s="4">
        <v>16826554779</v>
      </c>
      <c r="B8" s="5">
        <v>44521</v>
      </c>
      <c r="C8" s="5">
        <v>44522</v>
      </c>
      <c r="D8" s="4">
        <v>197</v>
      </c>
      <c r="E8" s="4">
        <v>197</v>
      </c>
      <c r="F8" s="4">
        <v>2304891</v>
      </c>
      <c r="G8" s="4">
        <f t="shared" si="0"/>
        <v>0</v>
      </c>
      <c r="H8" s="4" t="str">
        <f t="shared" si="1"/>
        <v>，2304891</v>
      </c>
      <c r="I8" s="4" t="e">
        <f>VLOOKUP(A8,HOP!A:T,20,0)</f>
        <v>#N/A</v>
      </c>
    </row>
    <row r="9" s="4" customFormat="1" spans="1:9">
      <c r="A9" s="4">
        <v>16832165578</v>
      </c>
      <c r="B9" s="5">
        <v>44521</v>
      </c>
      <c r="C9" s="5">
        <v>44522</v>
      </c>
      <c r="D9" s="4">
        <v>408</v>
      </c>
      <c r="E9" s="4" t="str">
        <f>VLOOKUP(A9,HOP!A:L,12,0)</f>
        <v>408.00</v>
      </c>
      <c r="F9" s="4" t="str">
        <f>VLOOKUP(A9,HOP!A:C,3,0)</f>
        <v>2305557</v>
      </c>
      <c r="G9" s="4">
        <f t="shared" si="0"/>
        <v>0</v>
      </c>
      <c r="H9" s="4" t="str">
        <f t="shared" si="1"/>
        <v>，2305557</v>
      </c>
      <c r="I9" s="4" t="str">
        <f>VLOOKUP(A9,HOP!A:T,20,0)</f>
        <v>直连</v>
      </c>
    </row>
    <row r="10" s="4" customFormat="1" spans="1:9">
      <c r="A10" s="4">
        <v>16833673228</v>
      </c>
      <c r="B10" s="5">
        <v>44521</v>
      </c>
      <c r="C10" s="5">
        <v>44522</v>
      </c>
      <c r="D10" s="4">
        <v>164</v>
      </c>
      <c r="E10" s="4" t="str">
        <f>VLOOKUP(A10,HOP!A:L,12,0)</f>
        <v>164.00</v>
      </c>
      <c r="F10" s="4" t="str">
        <f>VLOOKUP(A10,HOP!A:C,3,0)</f>
        <v>2305939</v>
      </c>
      <c r="G10" s="4">
        <f t="shared" si="0"/>
        <v>0</v>
      </c>
      <c r="H10" s="4" t="str">
        <f t="shared" si="1"/>
        <v>，2305939</v>
      </c>
      <c r="I10" s="4" t="str">
        <f>VLOOKUP(A10,HOP!A:T,20,0)</f>
        <v>直连</v>
      </c>
    </row>
    <row r="11" s="4" customFormat="1" spans="1:9">
      <c r="A11" s="4">
        <v>16833992256</v>
      </c>
      <c r="B11" s="5">
        <v>44521</v>
      </c>
      <c r="C11" s="5">
        <v>44522</v>
      </c>
      <c r="D11" s="4">
        <v>103</v>
      </c>
      <c r="E11" s="4" t="str">
        <f>VLOOKUP(A11,HOP!A:L,12,0)</f>
        <v>103.00</v>
      </c>
      <c r="F11" s="4" t="str">
        <f>VLOOKUP(A11,HOP!A:C,3,0)</f>
        <v>2306064</v>
      </c>
      <c r="G11" s="4">
        <f t="shared" si="0"/>
        <v>0</v>
      </c>
      <c r="H11" s="4" t="str">
        <f t="shared" si="1"/>
        <v>，2306064</v>
      </c>
      <c r="I11" s="4" t="str">
        <f>VLOOKUP(A11,HOP!A:T,20,0)</f>
        <v>直连</v>
      </c>
    </row>
    <row r="12" s="4" customFormat="1" spans="1:9">
      <c r="A12" s="4">
        <v>16834296683</v>
      </c>
      <c r="B12" s="5">
        <v>44521</v>
      </c>
      <c r="C12" s="5">
        <v>44522</v>
      </c>
      <c r="D12" s="4">
        <v>221</v>
      </c>
      <c r="E12" s="4" t="str">
        <f>VLOOKUP(A12,HOP!A:L,12,0)</f>
        <v>221.00</v>
      </c>
      <c r="F12" s="4" t="str">
        <f>VLOOKUP(A12,HOP!A:C,3,0)</f>
        <v>2306178</v>
      </c>
      <c r="G12" s="4">
        <f t="shared" si="0"/>
        <v>0</v>
      </c>
      <c r="H12" s="4" t="str">
        <f t="shared" si="1"/>
        <v>，2306178</v>
      </c>
      <c r="I12" s="4" t="str">
        <f>VLOOKUP(A12,HOP!A:T,20,0)</f>
        <v>直连</v>
      </c>
    </row>
    <row r="13" s="4" customFormat="1" spans="1:9">
      <c r="A13" s="4">
        <v>16834458606</v>
      </c>
      <c r="B13" s="5">
        <v>44521</v>
      </c>
      <c r="C13" s="5">
        <v>44522</v>
      </c>
      <c r="D13" s="4">
        <v>343</v>
      </c>
      <c r="E13" s="4" t="str">
        <f>VLOOKUP(A13,HOP!A:L,12,0)</f>
        <v>343.00</v>
      </c>
      <c r="F13" s="4" t="str">
        <f>VLOOKUP(A13,HOP!A:C,3,0)</f>
        <v>2306232</v>
      </c>
      <c r="G13" s="4">
        <f t="shared" si="0"/>
        <v>0</v>
      </c>
      <c r="H13" s="4" t="str">
        <f t="shared" si="1"/>
        <v>，2306232</v>
      </c>
      <c r="I13" s="4" t="str">
        <f>VLOOKUP(A13,HOP!A:T,20,0)</f>
        <v>直连</v>
      </c>
    </row>
    <row r="14" s="4" customFormat="1" spans="1:9">
      <c r="A14" s="4">
        <v>16834486914</v>
      </c>
      <c r="B14" s="5">
        <v>44521</v>
      </c>
      <c r="C14" s="5">
        <v>44522</v>
      </c>
      <c r="D14" s="4">
        <v>351</v>
      </c>
      <c r="E14" s="4" t="str">
        <f>VLOOKUP(A14,HOP!A:L,12,0)</f>
        <v>351.00</v>
      </c>
      <c r="F14" s="4" t="str">
        <f>VLOOKUP(A14,HOP!A:C,3,0)</f>
        <v>2306245</v>
      </c>
      <c r="G14" s="4">
        <f t="shared" si="0"/>
        <v>0</v>
      </c>
      <c r="H14" s="4" t="str">
        <f t="shared" si="1"/>
        <v>，2306245</v>
      </c>
      <c r="I14" s="4" t="str">
        <f>VLOOKUP(A14,HOP!A:T,20,0)</f>
        <v>直连</v>
      </c>
    </row>
    <row r="15" s="4" customFormat="1" spans="1:9">
      <c r="A15" s="4">
        <v>16834638077</v>
      </c>
      <c r="B15" s="5">
        <v>44521</v>
      </c>
      <c r="C15" s="5">
        <v>44522</v>
      </c>
      <c r="D15" s="4">
        <v>94</v>
      </c>
      <c r="E15" s="4" t="str">
        <f>VLOOKUP(A15,HOP!A:L,12,0)</f>
        <v>94.00</v>
      </c>
      <c r="F15" s="4" t="str">
        <f>VLOOKUP(A15,HOP!A:C,3,0)</f>
        <v>2306290</v>
      </c>
      <c r="G15" s="4">
        <f t="shared" si="0"/>
        <v>0</v>
      </c>
      <c r="H15" s="4" t="str">
        <f t="shared" si="1"/>
        <v>，2306290</v>
      </c>
      <c r="I15" s="4" t="str">
        <f>VLOOKUP(A15,HOP!A:T,20,0)</f>
        <v>直连</v>
      </c>
    </row>
    <row r="16" s="4" customFormat="1" spans="1:9">
      <c r="A16" s="4">
        <v>16838089644</v>
      </c>
      <c r="B16" s="5">
        <v>44521</v>
      </c>
      <c r="C16" s="5">
        <v>44522</v>
      </c>
      <c r="D16" s="4">
        <v>169</v>
      </c>
      <c r="E16" s="4" t="str">
        <f>VLOOKUP(A16,HOP!A:L,12,0)</f>
        <v>169.00</v>
      </c>
      <c r="F16" s="4" t="str">
        <f>VLOOKUP(A16,HOP!A:C,3,0)</f>
        <v>2306452</v>
      </c>
      <c r="G16" s="4">
        <f t="shared" si="0"/>
        <v>0</v>
      </c>
      <c r="H16" s="4" t="str">
        <f t="shared" si="1"/>
        <v>，2306452</v>
      </c>
      <c r="I16" s="4" t="str">
        <f>VLOOKUP(A16,HOP!A:T,20,0)</f>
        <v>直连</v>
      </c>
    </row>
    <row r="17" s="4" customFormat="1" spans="1:9">
      <c r="A17" s="4">
        <v>16838442070</v>
      </c>
      <c r="B17" s="5">
        <v>44521</v>
      </c>
      <c r="C17" s="5">
        <v>44522</v>
      </c>
      <c r="D17" s="4">
        <v>464</v>
      </c>
      <c r="E17" s="4" t="str">
        <f>VLOOKUP(A17,HOP!A:L,12,0)</f>
        <v>464.00</v>
      </c>
      <c r="F17" s="4" t="str">
        <f>VLOOKUP(A17,HOP!A:C,3,0)</f>
        <v>2306541</v>
      </c>
      <c r="G17" s="4">
        <f t="shared" si="0"/>
        <v>0</v>
      </c>
      <c r="H17" s="4" t="str">
        <f t="shared" si="1"/>
        <v>，2306541</v>
      </c>
      <c r="I17" s="4" t="str">
        <f>VLOOKUP(A17,HOP!A:T,20,0)</f>
        <v>直连</v>
      </c>
    </row>
    <row r="18" s="4" customFormat="1" spans="1:9">
      <c r="A18" s="4">
        <v>16838553400</v>
      </c>
      <c r="B18" s="5">
        <v>44521</v>
      </c>
      <c r="C18" s="5">
        <v>44522</v>
      </c>
      <c r="D18" s="4">
        <v>566</v>
      </c>
      <c r="E18" s="4" t="str">
        <f>VLOOKUP(A18,HOP!A:L,12,0)</f>
        <v>566.00</v>
      </c>
      <c r="F18" s="4" t="str">
        <f>VLOOKUP(A18,HOP!A:C,3,0)</f>
        <v>2306568</v>
      </c>
      <c r="G18" s="4">
        <f t="shared" si="0"/>
        <v>0</v>
      </c>
      <c r="H18" s="4" t="str">
        <f t="shared" si="1"/>
        <v>，2306568</v>
      </c>
      <c r="I18" s="4" t="str">
        <f>VLOOKUP(A18,HOP!A:T,20,0)</f>
        <v>直连</v>
      </c>
    </row>
    <row r="19" s="4" customFormat="1" spans="1:9">
      <c r="A19" s="4">
        <v>16838808705</v>
      </c>
      <c r="B19" s="5">
        <v>44521</v>
      </c>
      <c r="C19" s="5">
        <v>44522</v>
      </c>
      <c r="D19" s="4">
        <v>341</v>
      </c>
      <c r="E19" s="4" t="str">
        <f>VLOOKUP(A19,HOP!A:L,12,0)</f>
        <v>341.00</v>
      </c>
      <c r="F19" s="4" t="str">
        <f>VLOOKUP(A19,HOP!A:C,3,0)</f>
        <v>2306624</v>
      </c>
      <c r="G19" s="4">
        <f t="shared" si="0"/>
        <v>0</v>
      </c>
      <c r="H19" s="4" t="str">
        <f t="shared" si="1"/>
        <v>，2306624</v>
      </c>
      <c r="I19" s="4" t="str">
        <f>VLOOKUP(A19,HOP!A:T,20,0)</f>
        <v>直连</v>
      </c>
    </row>
    <row r="21" spans="4:4">
      <c r="D21" s="4">
        <f>SUM(D2:D20)</f>
        <v>5191</v>
      </c>
    </row>
    <row r="22" spans="4:4">
      <c r="D22" s="4" t="s">
        <v>88</v>
      </c>
    </row>
    <row r="25" spans="1:1">
      <c r="A25" s="4" t="s">
        <v>89</v>
      </c>
    </row>
    <row r="26" spans="1:1">
      <c r="A26" s="4" t="s">
        <v>90</v>
      </c>
    </row>
  </sheetData>
  <autoFilter ref="A1:XFD22">
    <filterColumn colId="3">
      <filters blank="1">
        <filter val="351"/>
        <filter val="5191"/>
        <filter val="852"/>
        <filter val="94"/>
        <filter val="197"/>
        <filter val="221"/>
        <filter val="164"/>
        <filter val="224"/>
        <filter val="464"/>
        <filter val="266"/>
        <filter val="566"/>
        <filter val="428"/>
        <filter val="169"/>
        <filter val="341"/>
        <filter val="103"/>
        <filter val="343"/>
        <filter val="408"/>
        <filter val="5191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16838808705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16838553400</v>
      </c>
      <c r="B3" s="1" t="s">
        <v>108</v>
      </c>
      <c r="C3" s="1" t="s">
        <v>123</v>
      </c>
      <c r="D3" s="1" t="s">
        <v>124</v>
      </c>
      <c r="E3" s="1" t="s">
        <v>83</v>
      </c>
      <c r="F3" s="1" t="s">
        <v>108</v>
      </c>
      <c r="G3" s="1" t="s">
        <v>112</v>
      </c>
      <c r="H3" s="1" t="s">
        <v>113</v>
      </c>
      <c r="I3" s="1" t="s">
        <v>125</v>
      </c>
      <c r="J3" s="1" t="s">
        <v>115</v>
      </c>
      <c r="K3" s="1" t="s">
        <v>125</v>
      </c>
      <c r="L3" s="1" t="s">
        <v>125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126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16838442070</v>
      </c>
      <c r="B4" s="1" t="s">
        <v>108</v>
      </c>
      <c r="C4" s="1" t="s">
        <v>127</v>
      </c>
      <c r="D4" s="1" t="s">
        <v>128</v>
      </c>
      <c r="E4" s="1" t="s">
        <v>129</v>
      </c>
      <c r="F4" s="1" t="s">
        <v>108</v>
      </c>
      <c r="G4" s="1" t="s">
        <v>112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131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16838089644</v>
      </c>
      <c r="B5" s="1" t="s">
        <v>108</v>
      </c>
      <c r="C5" s="1" t="s">
        <v>132</v>
      </c>
      <c r="D5" s="1" t="s">
        <v>133</v>
      </c>
      <c r="E5" s="1" t="s">
        <v>77</v>
      </c>
      <c r="F5" s="1" t="s">
        <v>108</v>
      </c>
      <c r="G5" s="1" t="s">
        <v>112</v>
      </c>
      <c r="H5" s="1" t="s">
        <v>113</v>
      </c>
      <c r="I5" s="1" t="s">
        <v>134</v>
      </c>
      <c r="J5" s="1" t="s">
        <v>115</v>
      </c>
      <c r="K5" s="1" t="s">
        <v>134</v>
      </c>
      <c r="L5" s="1" t="s">
        <v>134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135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16834638077</v>
      </c>
      <c r="B6" s="1" t="s">
        <v>108</v>
      </c>
      <c r="C6" s="1" t="s">
        <v>136</v>
      </c>
      <c r="D6" s="1" t="s">
        <v>137</v>
      </c>
      <c r="E6" s="1" t="s">
        <v>74</v>
      </c>
      <c r="F6" s="1" t="s">
        <v>108</v>
      </c>
      <c r="G6" s="1" t="s">
        <v>112</v>
      </c>
      <c r="H6" s="1" t="s">
        <v>113</v>
      </c>
      <c r="I6" s="1" t="s">
        <v>138</v>
      </c>
      <c r="J6" s="1" t="s">
        <v>115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139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16834486914</v>
      </c>
      <c r="B7" s="1" t="s">
        <v>108</v>
      </c>
      <c r="C7" s="1" t="s">
        <v>140</v>
      </c>
      <c r="D7" s="1" t="s">
        <v>141</v>
      </c>
      <c r="E7" s="1" t="s">
        <v>142</v>
      </c>
      <c r="F7" s="1" t="s">
        <v>108</v>
      </c>
      <c r="G7" s="1" t="s">
        <v>112</v>
      </c>
      <c r="H7" s="1" t="s">
        <v>113</v>
      </c>
      <c r="I7" s="1" t="s">
        <v>143</v>
      </c>
      <c r="J7" s="1" t="s">
        <v>115</v>
      </c>
      <c r="K7" s="1" t="s">
        <v>143</v>
      </c>
      <c r="L7" s="1" t="s">
        <v>143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144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16834458606</v>
      </c>
      <c r="B8" s="1" t="s">
        <v>108</v>
      </c>
      <c r="C8" s="1" t="s">
        <v>145</v>
      </c>
      <c r="D8" s="1" t="s">
        <v>146</v>
      </c>
      <c r="E8" s="1" t="s">
        <v>147</v>
      </c>
      <c r="F8" s="1" t="s">
        <v>108</v>
      </c>
      <c r="G8" s="1" t="s">
        <v>112</v>
      </c>
      <c r="H8" s="1" t="s">
        <v>113</v>
      </c>
      <c r="I8" s="1" t="s">
        <v>148</v>
      </c>
      <c r="J8" s="1" t="s">
        <v>115</v>
      </c>
      <c r="K8" s="1" t="s">
        <v>148</v>
      </c>
      <c r="L8" s="1" t="s">
        <v>148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149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16834296683</v>
      </c>
      <c r="B9" s="1" t="s">
        <v>108</v>
      </c>
      <c r="C9" s="1" t="s">
        <v>150</v>
      </c>
      <c r="D9" s="1" t="s">
        <v>151</v>
      </c>
      <c r="E9" s="1" t="s">
        <v>65</v>
      </c>
      <c r="F9" s="1" t="s">
        <v>108</v>
      </c>
      <c r="G9" s="1" t="s">
        <v>112</v>
      </c>
      <c r="H9" s="1" t="s">
        <v>113</v>
      </c>
      <c r="I9" s="1" t="s">
        <v>152</v>
      </c>
      <c r="J9" s="1" t="s">
        <v>115</v>
      </c>
      <c r="K9" s="1" t="s">
        <v>152</v>
      </c>
      <c r="L9" s="1" t="s">
        <v>152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153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16833992256</v>
      </c>
      <c r="B10" s="1" t="s">
        <v>108</v>
      </c>
      <c r="C10" s="1" t="s">
        <v>154</v>
      </c>
      <c r="D10" s="1" t="s">
        <v>155</v>
      </c>
      <c r="E10" s="1" t="s">
        <v>62</v>
      </c>
      <c r="F10" s="1" t="s">
        <v>108</v>
      </c>
      <c r="G10" s="1" t="s">
        <v>112</v>
      </c>
      <c r="H10" s="1" t="s">
        <v>113</v>
      </c>
      <c r="I10" s="1" t="s">
        <v>156</v>
      </c>
      <c r="J10" s="1" t="s">
        <v>115</v>
      </c>
      <c r="K10" s="1" t="s">
        <v>156</v>
      </c>
      <c r="L10" s="1" t="s">
        <v>156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157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16833673228</v>
      </c>
      <c r="B11" s="1" t="s">
        <v>108</v>
      </c>
      <c r="C11" s="1" t="s">
        <v>158</v>
      </c>
      <c r="D11" s="1" t="s">
        <v>159</v>
      </c>
      <c r="E11" s="1" t="s">
        <v>58</v>
      </c>
      <c r="F11" s="1" t="s">
        <v>108</v>
      </c>
      <c r="G11" s="1" t="s">
        <v>112</v>
      </c>
      <c r="H11" s="1" t="s">
        <v>113</v>
      </c>
      <c r="I11" s="1" t="s">
        <v>160</v>
      </c>
      <c r="J11" s="1" t="s">
        <v>115</v>
      </c>
      <c r="K11" s="1" t="s">
        <v>160</v>
      </c>
      <c r="L11" s="1" t="s">
        <v>160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161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16832165578</v>
      </c>
      <c r="B12" s="1" t="s">
        <v>162</v>
      </c>
      <c r="C12" s="1" t="s">
        <v>163</v>
      </c>
      <c r="D12" s="1" t="s">
        <v>164</v>
      </c>
      <c r="E12" s="1" t="s">
        <v>165</v>
      </c>
      <c r="F12" s="1" t="s">
        <v>108</v>
      </c>
      <c r="G12" s="1" t="s">
        <v>112</v>
      </c>
      <c r="H12" s="1" t="s">
        <v>113</v>
      </c>
      <c r="I12" s="1" t="s">
        <v>166</v>
      </c>
      <c r="J12" s="1" t="s">
        <v>115</v>
      </c>
      <c r="K12" s="1" t="s">
        <v>166</v>
      </c>
      <c r="L12" s="1" t="s">
        <v>166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167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16824986666</v>
      </c>
      <c r="B13" s="1" t="s">
        <v>168</v>
      </c>
      <c r="C13" s="1" t="s">
        <v>169</v>
      </c>
      <c r="D13" s="1" t="s">
        <v>170</v>
      </c>
      <c r="E13" s="1" t="s">
        <v>49</v>
      </c>
      <c r="F13" s="1" t="s">
        <v>108</v>
      </c>
      <c r="G13" s="1" t="s">
        <v>112</v>
      </c>
      <c r="H13" s="1" t="s">
        <v>113</v>
      </c>
      <c r="I13" s="1" t="s">
        <v>171</v>
      </c>
      <c r="J13" s="1" t="s">
        <v>115</v>
      </c>
      <c r="K13" s="1" t="s">
        <v>171</v>
      </c>
      <c r="L13" s="1" t="s">
        <v>171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172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16823164628</v>
      </c>
      <c r="B14" s="1" t="s">
        <v>168</v>
      </c>
      <c r="C14" s="1" t="s">
        <v>173</v>
      </c>
      <c r="D14" s="1" t="s">
        <v>174</v>
      </c>
      <c r="E14" s="1" t="s">
        <v>45</v>
      </c>
      <c r="F14" s="1" t="s">
        <v>108</v>
      </c>
      <c r="G14" s="1" t="s">
        <v>112</v>
      </c>
      <c r="H14" s="1" t="s">
        <v>113</v>
      </c>
      <c r="I14" s="1" t="s">
        <v>175</v>
      </c>
      <c r="J14" s="1" t="s">
        <v>115</v>
      </c>
      <c r="K14" s="1" t="s">
        <v>175</v>
      </c>
      <c r="L14" s="1" t="s">
        <v>175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176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16792853780</v>
      </c>
      <c r="B15" s="1" t="s">
        <v>177</v>
      </c>
      <c r="C15" s="1" t="s">
        <v>178</v>
      </c>
      <c r="D15" s="1" t="s">
        <v>179</v>
      </c>
      <c r="E15" s="1" t="s">
        <v>180</v>
      </c>
      <c r="F15" s="1" t="s">
        <v>108</v>
      </c>
      <c r="G15" s="1" t="s">
        <v>112</v>
      </c>
      <c r="H15" s="1" t="s">
        <v>113</v>
      </c>
      <c r="I15" s="1" t="s">
        <v>181</v>
      </c>
      <c r="J15" s="1" t="s">
        <v>115</v>
      </c>
      <c r="K15" s="1" t="s">
        <v>181</v>
      </c>
      <c r="L15" s="1" t="s">
        <v>181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182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16760855240</v>
      </c>
      <c r="B16" s="1" t="s">
        <v>183</v>
      </c>
      <c r="C16" s="1" t="s">
        <v>184</v>
      </c>
      <c r="D16" s="1" t="s">
        <v>179</v>
      </c>
      <c r="E16" s="1" t="s">
        <v>185</v>
      </c>
      <c r="F16" s="1" t="s">
        <v>108</v>
      </c>
      <c r="G16" s="1" t="s">
        <v>112</v>
      </c>
      <c r="H16" s="1" t="s">
        <v>113</v>
      </c>
      <c r="I16" s="1" t="s">
        <v>186</v>
      </c>
      <c r="J16" s="1" t="s">
        <v>115</v>
      </c>
      <c r="K16" s="1" t="s">
        <v>186</v>
      </c>
      <c r="L16" s="1" t="s">
        <v>186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187</v>
      </c>
      <c r="R16" s="1" t="s">
        <v>120</v>
      </c>
      <c r="S16" s="1" t="s">
        <v>121</v>
      </c>
      <c r="T16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2021-12-07T01:32:54Z</dcterms:created>
  <dcterms:modified xsi:type="dcterms:W3CDTF">2021-12-07T01:38:42Z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26C120E595954DC981B6E880B3DA6DEC</vt:lpwstr>
  </property>
  <property fmtid="{D5CDD505-2E9C-101B-9397-08002B2CF9AE}" pid="3" name="KSOProductBuildVer">
    <vt:lpwstr>2052-11.1.0.11115</vt:lpwstr>
  </property>
</Properties>
</file>