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<sst xmlns="http://schemas.openxmlformats.org/spreadsheetml/2006/main" count="680" uniqueCount="220">
  <si>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</si>
  <si>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</si>
  <si>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</si>
  <si>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</si>
  <si>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</si>
  <si>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</si>
  <si>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</si>
  <si>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</si>
  <si>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</si>
  <si>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</si>
  <si>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</si>
  <si>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</si>
  <si>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</si>
  <si>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</si>
  <si>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</si>
  <si>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</si>
  <si>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</si>
  <si>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</si>
  <si>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</si>
  <si>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</si>
  <si>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</si>
  <si>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</si>
  <si>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</si>
  <si>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</si>
  <si>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</si>
  <si>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</si>
  <si>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</si>
  <si>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[温州]锦江之星品尚(温州高铁南站新桥店)(73271445)</t>
  </si>
  <si>
    <t>商务标准房A&lt;双人入住&gt;&lt;内宾&gt;&lt;预付&gt;&lt;无早&gt;</t>
  </si>
  <si>
    <t>CNY</t>
  </si>
  <si>
    <t>潘砚</t>
  </si>
  <si>
    <t>CA11323211207CNY</t>
  </si>
  <si>
    <t>未提现</t>
  </si>
  <si>
    <t>携程开票</t>
  </si>
  <si>
    <t>退单</t>
  </si>
  <si>
    <t>[广州]锦江都城酒店(广州万达广场店)(78928437)</t>
  </si>
  <si>
    <t>时尚商务房&lt;双人入住&gt;&lt;内宾&gt;&lt;预付&gt;&lt;无早&gt;</t>
  </si>
  <si>
    <t>卢洲,林显达,伍永华,梁嘉浩</t>
  </si>
  <si>
    <t>[长春]长春盛捷中懋服务公寓(77367760)</t>
  </si>
  <si>
    <t>豪华单房公寓&lt;双人入住&gt;&lt;内宾&gt;&lt;预付&gt;&lt;无早&gt;</t>
  </si>
  <si>
    <t>赵睿</t>
  </si>
  <si>
    <t>10002SC001261</t>
  </si>
  <si>
    <t>[东莞]麗枫酒店(东莞松山湖华为店)(73285277)</t>
  </si>
  <si>
    <t>浪漫优享房&lt;双人入住&gt;&lt;内宾&gt;&lt;预付&gt;&lt;双早&gt;</t>
  </si>
  <si>
    <t>翟孟晓</t>
  </si>
  <si>
    <t>[秦皇岛]锦江之星(秦皇岛燕山大学店)(71572571)</t>
  </si>
  <si>
    <t>标准房A&lt;三人入住&gt;&lt;内宾&gt;&lt;预付&gt;&lt;双早&gt;</t>
  </si>
  <si>
    <t>杜平圳,刘京</t>
  </si>
  <si>
    <t>[银川]麗枫酒店(银川火车站万达店)(71012860)</t>
  </si>
  <si>
    <t>商务大床房&lt;双人入住&gt;&lt;内宾&gt;&lt;预付&gt;&lt;双早&gt;</t>
  </si>
  <si>
    <t>田松兴</t>
  </si>
  <si>
    <t>[保定]锦江之星(保定火车站店)(60982715)</t>
  </si>
  <si>
    <t>商务标准房B&lt;双人入住&gt;&lt;内宾&gt;&lt;预付&gt;&lt;双早&gt;</t>
  </si>
  <si>
    <t>陆国聪,张剑伟</t>
  </si>
  <si>
    <t>[玉田]7天酒店(唐山玉田供销大厦店)(76230214)</t>
  </si>
  <si>
    <t>精选大床房&lt;双人入住&gt;&lt;内宾&gt;&lt;预付&gt;&lt;双早&gt;</t>
  </si>
  <si>
    <t>陈旭</t>
  </si>
  <si>
    <t>[济南]麗枫酒店(济南泉城路趵突泉店)(46148331)</t>
  </si>
  <si>
    <t>景观双床房&lt;四人入住&gt;&lt;内宾&gt;&lt;预付&gt;&lt;无早&gt;</t>
  </si>
  <si>
    <t>鲍首君</t>
  </si>
  <si>
    <t>[南昌]麗枫酒店(南昌西站国博地铁站店)(60983843)</t>
  </si>
  <si>
    <t>李阳</t>
  </si>
  <si>
    <t>[东营]锦江之星(东营西二路店)(71451739)</t>
  </si>
  <si>
    <t>特价大小双床房&lt;双人入住&gt;&lt;内宾&gt;&lt;预付&gt;&lt;双早&gt;</t>
  </si>
  <si>
    <t>徐伟</t>
  </si>
  <si>
    <t>[青岛]锦江之星(青岛开发区井冈山路地铁站店)(64185086)</t>
  </si>
  <si>
    <t>标准房C&lt;三人入住&gt;&lt;内宾&gt;&lt;预付&gt;&lt;双早&gt;</t>
  </si>
  <si>
    <t>张振凯</t>
  </si>
  <si>
    <t>[烟台]锦江之星品尚(烟台牟平汽车站北关大街店)(73258314)</t>
  </si>
  <si>
    <t>商务房a&lt;双人入住&gt;&lt;内宾&gt;&lt;预付&gt;&lt;双早&gt;</t>
  </si>
  <si>
    <t>付维</t>
  </si>
  <si>
    <t>[荆州]城市便捷酒店(荆州万达广场店)(71585046)</t>
  </si>
  <si>
    <t>商务大床房&lt;双人入住&gt;&lt;内宾&gt;&lt;预付&gt;&lt;无早&gt;</t>
  </si>
  <si>
    <t>汤媛</t>
  </si>
  <si>
    <t>[鄄城]锦江之星品尚(鄄城建设路店)(73260695)</t>
  </si>
  <si>
    <t>商务间A&lt;双人入住&gt;&lt;内宾&gt;&lt;预付&gt;&lt;双早&gt;</t>
  </si>
  <si>
    <t>张汝林</t>
  </si>
  <si>
    <t>[武汉]城市便捷酒店(武汉巨龙大道地铁站店)(71584456)</t>
  </si>
  <si>
    <t>特惠大床房&lt;双人入住&gt;&lt;内宾&gt;&lt;预付&gt;&lt;无早&gt;</t>
  </si>
  <si>
    <t>何慷</t>
  </si>
  <si>
    <t>[济南]锦江之星(济南历下大厦解放东路店)(69030726)</t>
  </si>
  <si>
    <t>特价大床房&lt;双人入住&gt;&lt;内宾&gt;&lt;预付&gt;&lt;双早&gt;</t>
  </si>
  <si>
    <t>梁冲</t>
  </si>
  <si>
    <t>[苏州]锦江之星品尚(苏州园区君地曼哈顿广场店)(60983802)</t>
  </si>
  <si>
    <t>商务房A&lt;双人入住&gt;&lt;内宾&gt;&lt;预付&gt;&lt;双早&gt;</t>
  </si>
  <si>
    <t>汤银山</t>
  </si>
  <si>
    <t>[德化]7天酒店(德化瓷都大道店)(72829678)</t>
  </si>
  <si>
    <t>刘骄骄</t>
  </si>
  <si>
    <t>[中山]中山南朗希尔顿欢朋酒店(60985925)</t>
  </si>
  <si>
    <t>豪华大床房&lt;双人入住&gt;&lt;内宾&gt;&lt;预付&gt;&lt;双早&gt;</t>
  </si>
  <si>
    <t>程桂花</t>
  </si>
  <si>
    <t>[东莞]城市便捷酒店（东莞虎门高铁站赤岗店）(72813730)</t>
  </si>
  <si>
    <t>标准大床房&lt;双人入住&gt;&lt;内宾&gt;&lt;预付&gt;&lt;无早&gt;</t>
  </si>
  <si>
    <t>信好</t>
  </si>
  <si>
    <t>[温岭]锦江之星(温岭大溪店)(60984340)</t>
  </si>
  <si>
    <t>李年余</t>
  </si>
  <si>
    <t>，</t>
  </si>
  <si>
    <t>本期扣款2.98元</t>
  </si>
  <si>
    <t>A211207094510481</t>
  </si>
  <si>
    <t>CNY / HKD 当前参考汇率: 1.223679484</t>
  </si>
  <si>
    <t>总计：14821.78 CNY/
18137.11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</si>
  <si>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</si>
  <si>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</si>
  <si>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</si>
  <si>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</si>
  <si>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</si>
  <si>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</si>
  <si>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</si>
  <si>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</si>
  <si>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</si>
  <si>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</si>
  <si>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</si>
  <si>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</si>
  <si>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</si>
  <si>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</si>
  <si>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</si>
  <si>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</si>
  <si>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</si>
  <si>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2021-12-03</t>
  </si>
  <si>
    <t>2325892</t>
  </si>
  <si>
    <t>锦江之星(温岭大溪店)</t>
  </si>
  <si>
    <t>2021-12-04</t>
  </si>
  <si>
    <t>退房日月结</t>
  </si>
  <si>
    <t>173.05</t>
  </si>
  <si>
    <t>RMB</t>
  </si>
  <si>
    <t>0</t>
  </si>
  <si>
    <t>0.00</t>
  </si>
  <si>
    <t>携程汇智国内直连</t>
  </si>
  <si>
    <t>2021-12-03 22:12:01</t>
  </si>
  <si>
    <t>否</t>
  </si>
  <si>
    <t>汇智国际旅游发展有限公司</t>
  </si>
  <si>
    <t>直连</t>
  </si>
  <si>
    <t>2325860</t>
  </si>
  <si>
    <t>城市便捷酒店（东莞虎门赤岗店）</t>
  </si>
  <si>
    <t>172.71</t>
  </si>
  <si>
    <t>2021-12-03 21:52:27</t>
  </si>
  <si>
    <t>2325742</t>
  </si>
  <si>
    <t>中山南朗希尔顿欢朋酒店</t>
  </si>
  <si>
    <t>388.61</t>
  </si>
  <si>
    <t>2021-12-03 20:32:25</t>
  </si>
  <si>
    <t>2325700</t>
  </si>
  <si>
    <t>7天连锁酒店（泉州德化瓷都大道店）</t>
  </si>
  <si>
    <t>174.06</t>
  </si>
  <si>
    <t>2021-12-03 19:51:27</t>
  </si>
  <si>
    <t>2325670</t>
  </si>
  <si>
    <t>锦江之星品尚(苏州园区君地曼哈顿广场店)</t>
  </si>
  <si>
    <t>239.84</t>
  </si>
  <si>
    <t>2021-12-03 19:21:11</t>
  </si>
  <si>
    <t>2325600</t>
  </si>
  <si>
    <t>锦江之星(济南历下大厦解放东路店)</t>
  </si>
  <si>
    <t>107.27</t>
  </si>
  <si>
    <t>2021-12-03 18:25:41</t>
  </si>
  <si>
    <t>2325576</t>
  </si>
  <si>
    <t>城市便捷酒店(武汉巨龙大道地铁站店)</t>
  </si>
  <si>
    <t>150.49</t>
  </si>
  <si>
    <t>2021-12-03 17:55:24</t>
  </si>
  <si>
    <t>2325504</t>
  </si>
  <si>
    <t>锦江之星品尚(鄄城建设路店)</t>
  </si>
  <si>
    <t>206.45</t>
  </si>
  <si>
    <t>2021-12-03 16:58:36</t>
  </si>
  <si>
    <t>2325395</t>
  </si>
  <si>
    <t>城市便捷酒店(荆州万达广场店)</t>
  </si>
  <si>
    <t>178.77</t>
  </si>
  <si>
    <t>2021-12-03 15:41:43</t>
  </si>
  <si>
    <t>2325175</t>
  </si>
  <si>
    <t>锦江之星品尚(烟台牟平汽车站北关大街店)</t>
  </si>
  <si>
    <t>2021-12-03 13:03:28</t>
  </si>
  <si>
    <t>2325131</t>
  </si>
  <si>
    <t>锦江之星(青岛开发区井冈山路店)</t>
  </si>
  <si>
    <t>131.56</t>
  </si>
  <si>
    <t>2021-12-03 12:33:33</t>
  </si>
  <si>
    <t>2325107</t>
  </si>
  <si>
    <t>锦江之星(东营西二路店)</t>
  </si>
  <si>
    <t>81.97</t>
  </si>
  <si>
    <t>2021-12-03 12:20:10</t>
  </si>
  <si>
    <t>2325080</t>
  </si>
  <si>
    <t>麗枫酒店(南昌西站国博地铁站店)</t>
  </si>
  <si>
    <t>262.11</t>
  </si>
  <si>
    <t>2021-12-03 11:58:38</t>
  </si>
  <si>
    <t>2325031</t>
  </si>
  <si>
    <t>麗枫酒店(济南泉城路趵突泉店)</t>
  </si>
  <si>
    <t>212.52</t>
  </si>
  <si>
    <t>2021-12-03 11:28:04</t>
  </si>
  <si>
    <t>2324991</t>
  </si>
  <si>
    <t>7天酒店(唐山玉田供销大厦店)</t>
  </si>
  <si>
    <t>137.63</t>
  </si>
  <si>
    <t>2021-12-03 11:01:02</t>
  </si>
  <si>
    <t>2324921</t>
  </si>
  <si>
    <t>锦江之星(保定火车站店)</t>
  </si>
  <si>
    <t>2021-12-03 10:01:17</t>
  </si>
  <si>
    <t>2021-12-02</t>
  </si>
  <si>
    <t>2324434</t>
  </si>
  <si>
    <t>麗枫酒店(银川火车站万达店)</t>
  </si>
  <si>
    <t>657.80</t>
  </si>
  <si>
    <t>2021-12-02 21:43:06</t>
  </si>
  <si>
    <t>2323639</t>
  </si>
  <si>
    <t>锦江之星（秦皇岛燕山大学店）</t>
  </si>
  <si>
    <t>2021-12-02 17:23:28</t>
  </si>
  <si>
    <t>2021-12-01</t>
  </si>
  <si>
    <t>2321442</t>
  </si>
  <si>
    <t>麗枫酒店(东莞松山湖华为店)</t>
  </si>
  <si>
    <t>953.30</t>
  </si>
  <si>
    <t>2021-12-01 15:42:18</t>
  </si>
  <si>
    <t>2021-11-29</t>
  </si>
  <si>
    <t>2317995</t>
  </si>
  <si>
    <t>长春盛捷中懋服务公寓</t>
  </si>
  <si>
    <t>2021-11-30</t>
  </si>
  <si>
    <t>1585.48</t>
  </si>
  <si>
    <t>2021-11-29 10:52:56</t>
  </si>
  <si>
    <t>2021-11-28</t>
  </si>
  <si>
    <t>2316901</t>
  </si>
  <si>
    <t>锦江都城酒店(广州万达广场店)</t>
  </si>
  <si>
    <t>8503.48</t>
  </si>
  <si>
    <t>2021-11-28 13:04:04</t>
  </si>
  <si>
    <t>2021-11-21</t>
  </si>
  <si>
    <t>2306196</t>
  </si>
  <si>
    <t>锦江之星品尚酒店（高铁南站新桥店）</t>
  </si>
  <si>
    <t>30.00</t>
  </si>
  <si>
    <t>30</t>
  </si>
  <si>
    <t>2021-11-22 13:53:02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</si>
</sst>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16834347727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44534</v>
      </c>
      <c r="H2" s="4">
        <v>1</v>
      </c>
      <c r="I2" s="4">
        <v>1</v>
      </c>
      <c r="J2" s="4">
        <v>1</v>
      </c>
      <c r="K2" s="4" t="s">
        <v>29</v>
      </c>
      <c r="L2" s="4">
        <v>206.25</v>
      </c>
      <c r="M2" s="4">
        <v>206.25</v>
      </c>
      <c r="N2" s="4" t="s">
        <v>30</v>
      </c>
      <c r="O2" s="4" t="s">
        <v>31</v>
      </c>
      <c r="P2" s="4" t="s">
        <v>32</v>
      </c>
      <c r="Q2" s="4">
        <v>0</v>
      </c>
      <c r="R2" s="6">
        <v>44521</v>
      </c>
      <c r="S2" s="5">
        <v>44537</v>
      </c>
      <c r="T2" s="4" t="s">
        <v>33</v>
      </c>
      <c r="U2" s="4">
        <v>206.25</v>
      </c>
      <c r="V2" s="4">
        <v>0</v>
      </c>
      <c r="W2" s="4">
        <v>0</v>
      </c>
      <c r="X2" s="4">
        <v>2306196</v>
      </c>
      <c r="Y2" s="4">
        <v>104044442234</v>
      </c>
    </row>
    <row r="3" s="4" customFormat="1" spans="1:25">
      <c r="A3" s="4">
        <v>16834347727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44533</v>
      </c>
      <c r="G3" s="5">
        <v>44534</v>
      </c>
      <c r="H3" s="4">
        <v>1</v>
      </c>
      <c r="I3" s="4">
        <v>1</v>
      </c>
      <c r="J3" s="4">
        <v>1</v>
      </c>
      <c r="K3" s="4" t="s">
        <v>29</v>
      </c>
      <c r="L3" s="4">
        <v>-179.23</v>
      </c>
      <c r="M3" s="4">
        <v>-179.23</v>
      </c>
      <c r="N3" s="4" t="s">
        <v>30</v>
      </c>
      <c r="O3" s="4" t="s">
        <v>31</v>
      </c>
      <c r="P3" s="4" t="s">
        <v>32</v>
      </c>
      <c r="Q3" s="4">
        <v>0</v>
      </c>
      <c r="R3" s="6">
        <v>44521</v>
      </c>
      <c r="S3" s="5">
        <v>44537</v>
      </c>
      <c r="T3" s="4" t="s">
        <v>33</v>
      </c>
      <c r="U3" s="4">
        <v>-179.23</v>
      </c>
      <c r="V3" s="4">
        <v>0</v>
      </c>
      <c r="W3" s="4">
        <v>0</v>
      </c>
      <c r="X3" s="4">
        <v>2306196</v>
      </c>
      <c r="Y3" s="4">
        <v>104044442234</v>
      </c>
    </row>
    <row r="4" s="4" customFormat="1" spans="1:25">
      <c r="A4" s="4">
        <v>16881342302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44529</v>
      </c>
      <c r="G4" s="5">
        <v>44534</v>
      </c>
      <c r="H4" s="4">
        <v>4</v>
      </c>
      <c r="I4" s="4">
        <v>5</v>
      </c>
      <c r="J4" s="4">
        <v>20</v>
      </c>
      <c r="K4" s="4" t="s">
        <v>29</v>
      </c>
      <c r="L4" s="4">
        <v>8503.48</v>
      </c>
      <c r="M4" s="4">
        <v>8503.48</v>
      </c>
      <c r="N4" s="4" t="s">
        <v>37</v>
      </c>
      <c r="O4" s="4" t="s">
        <v>31</v>
      </c>
      <c r="P4" s="4" t="s">
        <v>32</v>
      </c>
      <c r="Q4" s="4">
        <v>0</v>
      </c>
      <c r="R4" s="6">
        <v>44528</v>
      </c>
      <c r="S4" s="5">
        <v>44537</v>
      </c>
      <c r="T4" s="4" t="s">
        <v>33</v>
      </c>
      <c r="U4" s="4">
        <v>8503.48</v>
      </c>
      <c r="V4" s="4">
        <v>0</v>
      </c>
      <c r="W4" s="4">
        <v>0</v>
      </c>
      <c r="X4" s="4">
        <v>2316901</v>
      </c>
      <c r="Y4" s="4">
        <v>104063500384</v>
      </c>
    </row>
    <row r="5" s="4" customFormat="1" spans="1:25">
      <c r="A5" s="4">
        <v>16887059875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44530</v>
      </c>
      <c r="G5" s="5">
        <v>44534</v>
      </c>
      <c r="H5" s="4">
        <v>1</v>
      </c>
      <c r="I5" s="4">
        <v>4</v>
      </c>
      <c r="J5" s="4">
        <v>4</v>
      </c>
      <c r="K5" s="4" t="s">
        <v>29</v>
      </c>
      <c r="L5" s="4">
        <v>1585.48</v>
      </c>
      <c r="M5" s="4">
        <v>1585.48</v>
      </c>
      <c r="N5" s="4" t="s">
        <v>40</v>
      </c>
      <c r="O5" s="4" t="s">
        <v>31</v>
      </c>
      <c r="P5" s="4" t="s">
        <v>32</v>
      </c>
      <c r="Q5" s="4">
        <v>0</v>
      </c>
      <c r="R5" s="6">
        <v>44529</v>
      </c>
      <c r="S5" s="5">
        <v>44537</v>
      </c>
      <c r="T5" s="4" t="s">
        <v>33</v>
      </c>
      <c r="U5" s="4">
        <v>1585.48</v>
      </c>
      <c r="V5" s="4">
        <v>0</v>
      </c>
      <c r="W5" s="4">
        <v>0</v>
      </c>
      <c r="X5" s="4">
        <v>2317995</v>
      </c>
      <c r="Y5" s="4" t="s">
        <v>41</v>
      </c>
    </row>
    <row r="6" s="4" customFormat="1" spans="1:24">
      <c r="A6" s="4">
        <v>16900543040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44531</v>
      </c>
      <c r="G6" s="5">
        <v>44534</v>
      </c>
      <c r="H6" s="4">
        <v>1</v>
      </c>
      <c r="I6" s="4">
        <v>3</v>
      </c>
      <c r="J6" s="4">
        <v>3</v>
      </c>
      <c r="K6" s="4" t="s">
        <v>29</v>
      </c>
      <c r="L6" s="4">
        <v>953.3</v>
      </c>
      <c r="M6" s="4">
        <v>953.3</v>
      </c>
      <c r="N6" s="4" t="s">
        <v>44</v>
      </c>
      <c r="O6" s="4" t="s">
        <v>31</v>
      </c>
      <c r="P6" s="4" t="s">
        <v>32</v>
      </c>
      <c r="Q6" s="4">
        <v>0</v>
      </c>
      <c r="R6" s="6">
        <v>44531</v>
      </c>
      <c r="S6" s="5">
        <v>44537</v>
      </c>
      <c r="T6" s="4" t="s">
        <v>33</v>
      </c>
      <c r="U6" s="4">
        <v>953.3</v>
      </c>
      <c r="V6" s="4">
        <v>0</v>
      </c>
      <c r="W6" s="4">
        <v>0</v>
      </c>
      <c r="X6" s="4">
        <v>2321442</v>
      </c>
    </row>
    <row r="7" s="4" customFormat="1" spans="1:23">
      <c r="A7" s="4">
        <v>16905458581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44533</v>
      </c>
      <c r="G7" s="5">
        <v>44534</v>
      </c>
      <c r="H7" s="4">
        <v>1</v>
      </c>
      <c r="I7" s="4">
        <v>1</v>
      </c>
      <c r="J7" s="4">
        <v>1</v>
      </c>
      <c r="K7" s="4" t="s">
        <v>29</v>
      </c>
      <c r="L7" s="4">
        <v>131.56</v>
      </c>
      <c r="M7" s="4">
        <v>131.56</v>
      </c>
      <c r="N7" s="4" t="s">
        <v>47</v>
      </c>
      <c r="O7" s="4" t="s">
        <v>31</v>
      </c>
      <c r="P7" s="4" t="s">
        <v>32</v>
      </c>
      <c r="Q7" s="4">
        <v>0</v>
      </c>
      <c r="R7" s="6">
        <v>44532</v>
      </c>
      <c r="S7" s="5">
        <v>44537</v>
      </c>
      <c r="T7" s="4" t="s">
        <v>33</v>
      </c>
      <c r="U7" s="4">
        <v>131.56</v>
      </c>
      <c r="V7" s="4">
        <v>0</v>
      </c>
      <c r="W7" s="4">
        <v>0</v>
      </c>
    </row>
    <row r="8" s="4" customFormat="1" spans="1:24">
      <c r="A8" s="4">
        <v>16909443657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44532</v>
      </c>
      <c r="G8" s="5">
        <v>44534</v>
      </c>
      <c r="H8" s="4">
        <v>1</v>
      </c>
      <c r="I8" s="4">
        <v>2</v>
      </c>
      <c r="J8" s="4">
        <v>2</v>
      </c>
      <c r="K8" s="4" t="s">
        <v>29</v>
      </c>
      <c r="L8" s="4">
        <v>657.8</v>
      </c>
      <c r="M8" s="4">
        <v>657.8</v>
      </c>
      <c r="N8" s="4" t="s">
        <v>50</v>
      </c>
      <c r="O8" s="4" t="s">
        <v>31</v>
      </c>
      <c r="P8" s="4" t="s">
        <v>32</v>
      </c>
      <c r="Q8" s="4">
        <v>0</v>
      </c>
      <c r="R8" s="6">
        <v>44532</v>
      </c>
      <c r="S8" s="5">
        <v>44537</v>
      </c>
      <c r="T8" s="4" t="s">
        <v>33</v>
      </c>
      <c r="U8" s="4">
        <v>657.8</v>
      </c>
      <c r="V8" s="4">
        <v>0</v>
      </c>
      <c r="W8" s="4">
        <v>0</v>
      </c>
      <c r="X8" s="4">
        <v>2324434</v>
      </c>
    </row>
    <row r="9" s="4" customFormat="1" spans="1:24">
      <c r="A9" s="4">
        <v>16910641525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44533</v>
      </c>
      <c r="G9" s="5">
        <v>44534</v>
      </c>
      <c r="H9" s="4">
        <v>1</v>
      </c>
      <c r="I9" s="4">
        <v>1</v>
      </c>
      <c r="J9" s="4">
        <v>1</v>
      </c>
      <c r="K9" s="4" t="s">
        <v>29</v>
      </c>
      <c r="L9" s="4">
        <v>173.05</v>
      </c>
      <c r="M9" s="4">
        <v>173.05</v>
      </c>
      <c r="N9" s="4" t="s">
        <v>53</v>
      </c>
      <c r="O9" s="4" t="s">
        <v>31</v>
      </c>
      <c r="P9" s="4" t="s">
        <v>32</v>
      </c>
      <c r="Q9" s="4">
        <v>0</v>
      </c>
      <c r="R9" s="6">
        <v>44533</v>
      </c>
      <c r="S9" s="5">
        <v>44537</v>
      </c>
      <c r="T9" s="4" t="s">
        <v>33</v>
      </c>
      <c r="U9" s="4">
        <v>173.05</v>
      </c>
      <c r="V9" s="4">
        <v>0</v>
      </c>
      <c r="W9" s="4">
        <v>0</v>
      </c>
      <c r="X9" s="4">
        <v>2324921</v>
      </c>
    </row>
    <row r="10" s="4" customFormat="1" spans="1:23">
      <c r="A10" s="4">
        <v>16910799455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44533</v>
      </c>
      <c r="G10" s="5">
        <v>44534</v>
      </c>
      <c r="H10" s="4">
        <v>1</v>
      </c>
      <c r="I10" s="4">
        <v>1</v>
      </c>
      <c r="J10" s="4">
        <v>1</v>
      </c>
      <c r="K10" s="4" t="s">
        <v>29</v>
      </c>
      <c r="L10" s="4">
        <v>137.63</v>
      </c>
      <c r="M10" s="4">
        <v>137.63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44533</v>
      </c>
      <c r="S10" s="5">
        <v>44537</v>
      </c>
      <c r="T10" s="4" t="s">
        <v>33</v>
      </c>
      <c r="U10" s="4">
        <v>137.63</v>
      </c>
      <c r="V10" s="4">
        <v>0</v>
      </c>
      <c r="W10" s="4">
        <v>0</v>
      </c>
    </row>
    <row r="11" s="4" customFormat="1" spans="1:23">
      <c r="A11" s="4">
        <v>16910951493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44533</v>
      </c>
      <c r="G11" s="5">
        <v>44534</v>
      </c>
      <c r="H11" s="4">
        <v>1</v>
      </c>
      <c r="I11" s="4">
        <v>1</v>
      </c>
      <c r="J11" s="4">
        <v>1</v>
      </c>
      <c r="K11" s="4" t="s">
        <v>29</v>
      </c>
      <c r="L11" s="4">
        <v>212.52</v>
      </c>
      <c r="M11" s="4">
        <v>212.52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44533</v>
      </c>
      <c r="S11" s="5">
        <v>44537</v>
      </c>
      <c r="T11" s="4" t="s">
        <v>33</v>
      </c>
      <c r="U11" s="4">
        <v>212.52</v>
      </c>
      <c r="V11" s="4">
        <v>0</v>
      </c>
      <c r="W11" s="4">
        <v>0</v>
      </c>
    </row>
    <row r="12" s="4" customFormat="1" spans="1:23">
      <c r="A12" s="4">
        <v>16911084370</v>
      </c>
      <c r="B12" s="4" t="s">
        <v>25</v>
      </c>
      <c r="C12" s="4" t="s">
        <v>26</v>
      </c>
      <c r="D12" s="4" t="s">
        <v>60</v>
      </c>
      <c r="E12" s="4" t="s">
        <v>49</v>
      </c>
      <c r="F12" s="5">
        <v>44533</v>
      </c>
      <c r="G12" s="5">
        <v>44534</v>
      </c>
      <c r="H12" s="4">
        <v>1</v>
      </c>
      <c r="I12" s="4">
        <v>1</v>
      </c>
      <c r="J12" s="4">
        <v>1</v>
      </c>
      <c r="K12" s="4" t="s">
        <v>29</v>
      </c>
      <c r="L12" s="4">
        <v>262.11</v>
      </c>
      <c r="M12" s="4">
        <v>262.11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44533</v>
      </c>
      <c r="S12" s="5">
        <v>44537</v>
      </c>
      <c r="T12" s="4" t="s">
        <v>33</v>
      </c>
      <c r="U12" s="4">
        <v>262.11</v>
      </c>
      <c r="V12" s="4">
        <v>0</v>
      </c>
      <c r="W12" s="4">
        <v>0</v>
      </c>
    </row>
    <row r="13" s="4" customFormat="1" spans="1:23">
      <c r="A13" s="4">
        <v>16911180989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44533</v>
      </c>
      <c r="G13" s="5">
        <v>44534</v>
      </c>
      <c r="H13" s="4">
        <v>1</v>
      </c>
      <c r="I13" s="4">
        <v>1</v>
      </c>
      <c r="J13" s="4">
        <v>1</v>
      </c>
      <c r="K13" s="4" t="s">
        <v>29</v>
      </c>
      <c r="L13" s="4">
        <v>81.97</v>
      </c>
      <c r="M13" s="4">
        <v>81.97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44533</v>
      </c>
      <c r="S13" s="5">
        <v>44537</v>
      </c>
      <c r="T13" s="4" t="s">
        <v>33</v>
      </c>
      <c r="U13" s="4">
        <v>81.97</v>
      </c>
      <c r="V13" s="4">
        <v>0</v>
      </c>
      <c r="W13" s="4">
        <v>0</v>
      </c>
    </row>
    <row r="14" s="4" customFormat="1" spans="1:23">
      <c r="A14" s="4">
        <v>16911241727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44533</v>
      </c>
      <c r="G14" s="5">
        <v>44534</v>
      </c>
      <c r="H14" s="4">
        <v>1</v>
      </c>
      <c r="I14" s="4">
        <v>1</v>
      </c>
      <c r="J14" s="4">
        <v>1</v>
      </c>
      <c r="K14" s="4" t="s">
        <v>29</v>
      </c>
      <c r="L14" s="4">
        <v>131.56</v>
      </c>
      <c r="M14" s="4">
        <v>131.56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44533</v>
      </c>
      <c r="S14" s="5">
        <v>44537</v>
      </c>
      <c r="T14" s="4" t="s">
        <v>33</v>
      </c>
      <c r="U14" s="4">
        <v>131.56</v>
      </c>
      <c r="V14" s="4">
        <v>0</v>
      </c>
      <c r="W14" s="4">
        <v>0</v>
      </c>
    </row>
    <row r="15" s="4" customFormat="1" spans="1:24">
      <c r="A15" s="4">
        <v>16911373862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44533</v>
      </c>
      <c r="G15" s="5">
        <v>44534</v>
      </c>
      <c r="H15" s="4">
        <v>1</v>
      </c>
      <c r="I15" s="4">
        <v>1</v>
      </c>
      <c r="J15" s="4">
        <v>1</v>
      </c>
      <c r="K15" s="4" t="s">
        <v>29</v>
      </c>
      <c r="L15" s="4">
        <v>173.05</v>
      </c>
      <c r="M15" s="4">
        <v>173.05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44533</v>
      </c>
      <c r="S15" s="5">
        <v>44537</v>
      </c>
      <c r="T15" s="4" t="s">
        <v>33</v>
      </c>
      <c r="U15" s="4">
        <v>173.05</v>
      </c>
      <c r="V15" s="4">
        <v>0</v>
      </c>
      <c r="W15" s="4">
        <v>0</v>
      </c>
      <c r="X15" s="4">
        <v>2325175</v>
      </c>
    </row>
    <row r="16" s="4" customFormat="1" spans="1:23">
      <c r="A16" s="4">
        <v>16911904960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44533</v>
      </c>
      <c r="G16" s="5">
        <v>44534</v>
      </c>
      <c r="H16" s="4">
        <v>1</v>
      </c>
      <c r="I16" s="4">
        <v>1</v>
      </c>
      <c r="J16" s="4">
        <v>1</v>
      </c>
      <c r="K16" s="4" t="s">
        <v>29</v>
      </c>
      <c r="L16" s="4">
        <v>178.77</v>
      </c>
      <c r="M16" s="4">
        <v>178.77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44533</v>
      </c>
      <c r="S16" s="5">
        <v>44537</v>
      </c>
      <c r="T16" s="4" t="s">
        <v>33</v>
      </c>
      <c r="U16" s="4">
        <v>178.77</v>
      </c>
      <c r="V16" s="4">
        <v>0</v>
      </c>
      <c r="W16" s="4">
        <v>0</v>
      </c>
    </row>
    <row r="17" s="4" customFormat="1" spans="1:24">
      <c r="A17" s="4">
        <v>16912170949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44533</v>
      </c>
      <c r="G17" s="5">
        <v>44534</v>
      </c>
      <c r="H17" s="4">
        <v>1</v>
      </c>
      <c r="I17" s="4">
        <v>1</v>
      </c>
      <c r="J17" s="4">
        <v>1</v>
      </c>
      <c r="K17" s="4" t="s">
        <v>29</v>
      </c>
      <c r="L17" s="4">
        <v>206.45</v>
      </c>
      <c r="M17" s="4">
        <v>206.45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44533</v>
      </c>
      <c r="S17" s="5">
        <v>44537</v>
      </c>
      <c r="T17" s="4" t="s">
        <v>33</v>
      </c>
      <c r="U17" s="4">
        <v>206.45</v>
      </c>
      <c r="V17" s="4">
        <v>0</v>
      </c>
      <c r="W17" s="4">
        <v>0</v>
      </c>
      <c r="X17" s="4">
        <v>2325504</v>
      </c>
    </row>
    <row r="18" s="4" customFormat="1" spans="1:23">
      <c r="A18" s="4">
        <v>16912306801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44533</v>
      </c>
      <c r="G18" s="5">
        <v>44534</v>
      </c>
      <c r="H18" s="4">
        <v>1</v>
      </c>
      <c r="I18" s="4">
        <v>1</v>
      </c>
      <c r="J18" s="4">
        <v>1</v>
      </c>
      <c r="K18" s="4" t="s">
        <v>29</v>
      </c>
      <c r="L18" s="4">
        <v>150.49</v>
      </c>
      <c r="M18" s="4">
        <v>150.49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44533</v>
      </c>
      <c r="S18" s="5">
        <v>44537</v>
      </c>
      <c r="T18" s="4" t="s">
        <v>33</v>
      </c>
      <c r="U18" s="4">
        <v>150.49</v>
      </c>
      <c r="V18" s="4">
        <v>0</v>
      </c>
      <c r="W18" s="4">
        <v>0</v>
      </c>
    </row>
    <row r="19" s="4" customFormat="1" spans="1:24">
      <c r="A19" s="4">
        <v>16912518604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44533</v>
      </c>
      <c r="G19" s="5">
        <v>44534</v>
      </c>
      <c r="H19" s="4">
        <v>1</v>
      </c>
      <c r="I19" s="4">
        <v>1</v>
      </c>
      <c r="J19" s="4">
        <v>1</v>
      </c>
      <c r="K19" s="4" t="s">
        <v>29</v>
      </c>
      <c r="L19" s="4">
        <v>107.27</v>
      </c>
      <c r="M19" s="4">
        <v>107.27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44533</v>
      </c>
      <c r="S19" s="5">
        <v>44537</v>
      </c>
      <c r="T19" s="4" t="s">
        <v>33</v>
      </c>
      <c r="U19" s="4">
        <v>107.27</v>
      </c>
      <c r="V19" s="4">
        <v>0</v>
      </c>
      <c r="W19" s="4">
        <v>0</v>
      </c>
      <c r="X19" s="4">
        <v>2325600</v>
      </c>
    </row>
    <row r="20" s="4" customFormat="1" spans="1:24">
      <c r="A20" s="4">
        <v>16914093150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44533</v>
      </c>
      <c r="G20" s="5">
        <v>44534</v>
      </c>
      <c r="H20" s="4">
        <v>1</v>
      </c>
      <c r="I20" s="4">
        <v>1</v>
      </c>
      <c r="J20" s="4">
        <v>1</v>
      </c>
      <c r="K20" s="4" t="s">
        <v>29</v>
      </c>
      <c r="L20" s="4">
        <v>239.84</v>
      </c>
      <c r="M20" s="4">
        <v>239.84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44533</v>
      </c>
      <c r="S20" s="5">
        <v>44537</v>
      </c>
      <c r="T20" s="4" t="s">
        <v>33</v>
      </c>
      <c r="U20" s="4">
        <v>239.84</v>
      </c>
      <c r="V20" s="4">
        <v>0</v>
      </c>
      <c r="W20" s="4">
        <v>0</v>
      </c>
      <c r="X20" s="4">
        <v>2325670</v>
      </c>
    </row>
    <row r="21" s="4" customFormat="1" spans="1:24">
      <c r="A21" s="4">
        <v>16914437056</v>
      </c>
      <c r="B21" s="4" t="s">
        <v>25</v>
      </c>
      <c r="C21" s="4" t="s">
        <v>26</v>
      </c>
      <c r="D21" s="4" t="s">
        <v>86</v>
      </c>
      <c r="E21" s="4" t="s">
        <v>72</v>
      </c>
      <c r="F21" s="5">
        <v>44533</v>
      </c>
      <c r="G21" s="5">
        <v>44534</v>
      </c>
      <c r="H21" s="4">
        <v>1</v>
      </c>
      <c r="I21" s="4">
        <v>1</v>
      </c>
      <c r="J21" s="4">
        <v>1</v>
      </c>
      <c r="K21" s="4" t="s">
        <v>29</v>
      </c>
      <c r="L21" s="4">
        <v>174.06</v>
      </c>
      <c r="M21" s="4">
        <v>174.06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44533</v>
      </c>
      <c r="S21" s="5">
        <v>44537</v>
      </c>
      <c r="T21" s="4" t="s">
        <v>33</v>
      </c>
      <c r="U21" s="4">
        <v>174.06</v>
      </c>
      <c r="V21" s="4">
        <v>0</v>
      </c>
      <c r="W21" s="4">
        <v>0</v>
      </c>
      <c r="X21" s="4">
        <v>2325700</v>
      </c>
    </row>
    <row r="22" s="4" customFormat="1" spans="1:24">
      <c r="A22" s="4">
        <v>16914773556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44533</v>
      </c>
      <c r="G22" s="5">
        <v>44534</v>
      </c>
      <c r="H22" s="4">
        <v>1</v>
      </c>
      <c r="I22" s="4">
        <v>1</v>
      </c>
      <c r="J22" s="4">
        <v>1</v>
      </c>
      <c r="K22" s="4" t="s">
        <v>29</v>
      </c>
      <c r="L22" s="4">
        <v>388.61</v>
      </c>
      <c r="M22" s="4">
        <v>388.61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44533</v>
      </c>
      <c r="S22" s="5">
        <v>44537</v>
      </c>
      <c r="T22" s="4" t="s">
        <v>33</v>
      </c>
      <c r="U22" s="4">
        <v>388.61</v>
      </c>
      <c r="V22" s="4">
        <v>0</v>
      </c>
      <c r="W22" s="4">
        <v>0</v>
      </c>
      <c r="X22" s="4">
        <v>2325742</v>
      </c>
    </row>
    <row r="23" s="4" customFormat="1" spans="1:24">
      <c r="A23" s="4">
        <v>16915258810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44533</v>
      </c>
      <c r="G23" s="5">
        <v>44534</v>
      </c>
      <c r="H23" s="4">
        <v>1</v>
      </c>
      <c r="I23" s="4">
        <v>1</v>
      </c>
      <c r="J23" s="4">
        <v>1</v>
      </c>
      <c r="K23" s="4" t="s">
        <v>29</v>
      </c>
      <c r="L23" s="4">
        <v>172.71</v>
      </c>
      <c r="M23" s="4">
        <v>172.71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44533</v>
      </c>
      <c r="S23" s="5">
        <v>44537</v>
      </c>
      <c r="T23" s="4" t="s">
        <v>33</v>
      </c>
      <c r="U23" s="4">
        <v>172.71</v>
      </c>
      <c r="V23" s="4">
        <v>0</v>
      </c>
      <c r="W23" s="4">
        <v>0</v>
      </c>
      <c r="X23" s="4">
        <v>2325860</v>
      </c>
    </row>
    <row r="24" s="4" customFormat="1" spans="1:23">
      <c r="A24" s="4">
        <v>16915352165</v>
      </c>
      <c r="B24" s="4" t="s">
        <v>25</v>
      </c>
      <c r="C24" s="4" t="s">
        <v>26</v>
      </c>
      <c r="D24" s="4" t="s">
        <v>94</v>
      </c>
      <c r="E24" s="4" t="s">
        <v>84</v>
      </c>
      <c r="F24" s="5">
        <v>44533</v>
      </c>
      <c r="G24" s="5">
        <v>44534</v>
      </c>
      <c r="H24" s="4">
        <v>1</v>
      </c>
      <c r="I24" s="4">
        <v>1</v>
      </c>
      <c r="J24" s="4">
        <v>1</v>
      </c>
      <c r="K24" s="4" t="s">
        <v>29</v>
      </c>
      <c r="L24" s="4">
        <v>173.05</v>
      </c>
      <c r="M24" s="4">
        <v>173.05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44533</v>
      </c>
      <c r="S24" s="5">
        <v>44537</v>
      </c>
      <c r="T24" s="4" t="s">
        <v>33</v>
      </c>
      <c r="U24" s="4">
        <v>173.05</v>
      </c>
      <c r="V24" s="4">
        <v>0</v>
      </c>
      <c r="W2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F33" sqref="F33"/>
    </sheetView>
  </sheetViews>
  <sheetFormatPr defaultColWidth="9" defaultRowHeight="13.5"/>
  <cols>
    <col min="1" max="1" width="15.625" style="4" customWidth="1"/>
    <col min="2" max="2" width="11.5" style="4"/>
    <col min="3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96</v>
      </c>
    </row>
    <row r="2" s="4" customFormat="1" spans="1:10">
      <c r="A2" s="4">
        <v>16834347727</v>
      </c>
      <c r="B2" s="5">
        <v>44533</v>
      </c>
      <c r="C2" s="5">
        <v>44534</v>
      </c>
      <c r="D2" s="4">
        <v>27.02</v>
      </c>
      <c r="E2" s="4" t="str">
        <f>VLOOKUP(A2,HOP!A:L,12,0)</f>
        <v>30.00</v>
      </c>
      <c r="F2" s="4" t="str">
        <f>VLOOKUP(A2,HOP!A:C,3,0)</f>
        <v>2306196</v>
      </c>
      <c r="G2" s="4">
        <f>D2-E2</f>
        <v>-2.98</v>
      </c>
      <c r="H2" s="4" t="str">
        <f>$H$1&amp;F2</f>
        <v>，2306196</v>
      </c>
      <c r="I2" s="4" t="str">
        <f>VLOOKUP(A2,HOP!A:T,20,0)</f>
        <v>直连</v>
      </c>
      <c r="J2" s="4" t="s">
        <v>97</v>
      </c>
    </row>
    <row r="3" s="4" customFormat="1" spans="1:9">
      <c r="A3" s="4">
        <v>16881342302</v>
      </c>
      <c r="B3" s="5">
        <v>44529</v>
      </c>
      <c r="C3" s="5">
        <v>44534</v>
      </c>
      <c r="D3" s="4">
        <v>8503.48</v>
      </c>
      <c r="E3" s="4" t="str">
        <f>VLOOKUP(A3,HOP!A:L,12,0)</f>
        <v>8503.48</v>
      </c>
      <c r="F3" s="4" t="str">
        <f>VLOOKUP(A3,HOP!A:C,3,0)</f>
        <v>2316901</v>
      </c>
      <c r="G3" s="4">
        <f t="shared" ref="G3:G23" si="0">D3-E3</f>
        <v>0</v>
      </c>
      <c r="H3" s="4" t="str">
        <f t="shared" ref="H3:H23" si="1">$H$1&amp;F3</f>
        <v>，2316901</v>
      </c>
      <c r="I3" s="4" t="str">
        <f>VLOOKUP(A3,HOP!A:T,20,0)</f>
        <v>直连</v>
      </c>
    </row>
    <row r="4" s="4" customFormat="1" spans="1:9">
      <c r="A4" s="4">
        <v>16887059875</v>
      </c>
      <c r="B4" s="5">
        <v>44530</v>
      </c>
      <c r="C4" s="5">
        <v>44534</v>
      </c>
      <c r="D4" s="4">
        <v>1585.48</v>
      </c>
      <c r="E4" s="4" t="str">
        <f>VLOOKUP(A4,HOP!A:L,12,0)</f>
        <v>1585.48</v>
      </c>
      <c r="F4" s="4" t="str">
        <f>VLOOKUP(A4,HOP!A:C,3,0)</f>
        <v>2317995</v>
      </c>
      <c r="G4" s="4">
        <f t="shared" si="0"/>
        <v>0</v>
      </c>
      <c r="H4" s="4" t="str">
        <f t="shared" si="1"/>
        <v>，2317995</v>
      </c>
      <c r="I4" s="4" t="str">
        <f>VLOOKUP(A4,HOP!A:T,20,0)</f>
        <v>直连</v>
      </c>
    </row>
    <row r="5" s="4" customFormat="1" spans="1:9">
      <c r="A5" s="4">
        <v>16900543040</v>
      </c>
      <c r="B5" s="5">
        <v>44531</v>
      </c>
      <c r="C5" s="5">
        <v>44534</v>
      </c>
      <c r="D5" s="4">
        <v>953.3</v>
      </c>
      <c r="E5" s="4" t="str">
        <f>VLOOKUP(A5,HOP!A:L,12,0)</f>
        <v>953.30</v>
      </c>
      <c r="F5" s="4" t="str">
        <f>VLOOKUP(A5,HOP!A:C,3,0)</f>
        <v>2321442</v>
      </c>
      <c r="G5" s="4">
        <f t="shared" si="0"/>
        <v>0</v>
      </c>
      <c r="H5" s="4" t="str">
        <f t="shared" si="1"/>
        <v>，2321442</v>
      </c>
      <c r="I5" s="4" t="str">
        <f>VLOOKUP(A5,HOP!A:T,20,0)</f>
        <v>直连</v>
      </c>
    </row>
    <row r="6" s="4" customFormat="1" spans="1:9">
      <c r="A6" s="4">
        <v>16905458581</v>
      </c>
      <c r="B6" s="5">
        <v>44533</v>
      </c>
      <c r="C6" s="5">
        <v>44534</v>
      </c>
      <c r="D6" s="4">
        <v>131.56</v>
      </c>
      <c r="E6" s="4" t="str">
        <f>VLOOKUP(A6,HOP!A:L,12,0)</f>
        <v>131.56</v>
      </c>
      <c r="F6" s="4" t="str">
        <f>VLOOKUP(A6,HOP!A:C,3,0)</f>
        <v>2323639</v>
      </c>
      <c r="G6" s="4">
        <f t="shared" si="0"/>
        <v>0</v>
      </c>
      <c r="H6" s="4" t="str">
        <f t="shared" si="1"/>
        <v>，2323639</v>
      </c>
      <c r="I6" s="4" t="str">
        <f>VLOOKUP(A6,HOP!A:T,20,0)</f>
        <v>直连</v>
      </c>
    </row>
    <row r="7" s="4" customFormat="1" spans="1:9">
      <c r="A7" s="4">
        <v>16909443657</v>
      </c>
      <c r="B7" s="5">
        <v>44532</v>
      </c>
      <c r="C7" s="5">
        <v>44534</v>
      </c>
      <c r="D7" s="4">
        <v>657.8</v>
      </c>
      <c r="E7" s="4" t="str">
        <f>VLOOKUP(A7,HOP!A:L,12,0)</f>
        <v>657.80</v>
      </c>
      <c r="F7" s="4" t="str">
        <f>VLOOKUP(A7,HOP!A:C,3,0)</f>
        <v>2324434</v>
      </c>
      <c r="G7" s="4">
        <f t="shared" si="0"/>
        <v>0</v>
      </c>
      <c r="H7" s="4" t="str">
        <f t="shared" si="1"/>
        <v>，2324434</v>
      </c>
      <c r="I7" s="4" t="str">
        <f>VLOOKUP(A7,HOP!A:T,20,0)</f>
        <v>直连</v>
      </c>
    </row>
    <row r="8" s="4" customFormat="1" spans="1:9">
      <c r="A8" s="4">
        <v>16910641525</v>
      </c>
      <c r="B8" s="5">
        <v>44533</v>
      </c>
      <c r="C8" s="5">
        <v>44534</v>
      </c>
      <c r="D8" s="4">
        <v>173.05</v>
      </c>
      <c r="E8" s="4" t="str">
        <f>VLOOKUP(A8,HOP!A:L,12,0)</f>
        <v>173.05</v>
      </c>
      <c r="F8" s="4" t="str">
        <f>VLOOKUP(A8,HOP!A:C,3,0)</f>
        <v>2324921</v>
      </c>
      <c r="G8" s="4">
        <f t="shared" si="0"/>
        <v>0</v>
      </c>
      <c r="H8" s="4" t="str">
        <f t="shared" si="1"/>
        <v>，2324921</v>
      </c>
      <c r="I8" s="4" t="str">
        <f>VLOOKUP(A8,HOP!A:T,20,0)</f>
        <v>直连</v>
      </c>
    </row>
    <row r="9" s="4" customFormat="1" spans="1:9">
      <c r="A9" s="4">
        <v>16910799455</v>
      </c>
      <c r="B9" s="5">
        <v>44533</v>
      </c>
      <c r="C9" s="5">
        <v>44534</v>
      </c>
      <c r="D9" s="4">
        <v>137.63</v>
      </c>
      <c r="E9" s="4" t="str">
        <f>VLOOKUP(A9,HOP!A:L,12,0)</f>
        <v>137.63</v>
      </c>
      <c r="F9" s="4" t="str">
        <f>VLOOKUP(A9,HOP!A:C,3,0)</f>
        <v>2324991</v>
      </c>
      <c r="G9" s="4">
        <f t="shared" si="0"/>
        <v>0</v>
      </c>
      <c r="H9" s="4" t="str">
        <f t="shared" si="1"/>
        <v>，2324991</v>
      </c>
      <c r="I9" s="4" t="str">
        <f>VLOOKUP(A9,HOP!A:T,20,0)</f>
        <v>直连</v>
      </c>
    </row>
    <row r="10" s="4" customFormat="1" spans="1:9">
      <c r="A10" s="4">
        <v>16910951493</v>
      </c>
      <c r="B10" s="5">
        <v>44533</v>
      </c>
      <c r="C10" s="5">
        <v>44534</v>
      </c>
      <c r="D10" s="4">
        <v>212.52</v>
      </c>
      <c r="E10" s="4" t="str">
        <f>VLOOKUP(A10,HOP!A:L,12,0)</f>
        <v>212.52</v>
      </c>
      <c r="F10" s="4" t="str">
        <f>VLOOKUP(A10,HOP!A:C,3,0)</f>
        <v>2325031</v>
      </c>
      <c r="G10" s="4">
        <f t="shared" si="0"/>
        <v>0</v>
      </c>
      <c r="H10" s="4" t="str">
        <f t="shared" si="1"/>
        <v>，2325031</v>
      </c>
      <c r="I10" s="4" t="str">
        <f>VLOOKUP(A10,HOP!A:T,20,0)</f>
        <v>直连</v>
      </c>
    </row>
    <row r="11" s="4" customFormat="1" spans="1:9">
      <c r="A11" s="4">
        <v>16911084370</v>
      </c>
      <c r="B11" s="5">
        <v>44533</v>
      </c>
      <c r="C11" s="5">
        <v>44534</v>
      </c>
      <c r="D11" s="4">
        <v>262.11</v>
      </c>
      <c r="E11" s="4" t="str">
        <f>VLOOKUP(A11,HOP!A:L,12,0)</f>
        <v>262.11</v>
      </c>
      <c r="F11" s="4" t="str">
        <f>VLOOKUP(A11,HOP!A:C,3,0)</f>
        <v>2325080</v>
      </c>
      <c r="G11" s="4">
        <f t="shared" si="0"/>
        <v>0</v>
      </c>
      <c r="H11" s="4" t="str">
        <f t="shared" si="1"/>
        <v>，2325080</v>
      </c>
      <c r="I11" s="4" t="str">
        <f>VLOOKUP(A11,HOP!A:T,20,0)</f>
        <v>直连</v>
      </c>
    </row>
    <row r="12" s="4" customFormat="1" spans="1:9">
      <c r="A12" s="4">
        <v>16911180989</v>
      </c>
      <c r="B12" s="5">
        <v>44533</v>
      </c>
      <c r="C12" s="5">
        <v>44534</v>
      </c>
      <c r="D12" s="4">
        <v>81.97</v>
      </c>
      <c r="E12" s="4" t="str">
        <f>VLOOKUP(A12,HOP!A:L,12,0)</f>
        <v>81.97</v>
      </c>
      <c r="F12" s="4" t="str">
        <f>VLOOKUP(A12,HOP!A:C,3,0)</f>
        <v>2325107</v>
      </c>
      <c r="G12" s="4">
        <f t="shared" si="0"/>
        <v>0</v>
      </c>
      <c r="H12" s="4" t="str">
        <f t="shared" si="1"/>
        <v>，2325107</v>
      </c>
      <c r="I12" s="4" t="str">
        <f>VLOOKUP(A12,HOP!A:T,20,0)</f>
        <v>直连</v>
      </c>
    </row>
    <row r="13" s="4" customFormat="1" spans="1:9">
      <c r="A13" s="4">
        <v>16911241727</v>
      </c>
      <c r="B13" s="5">
        <v>44533</v>
      </c>
      <c r="C13" s="5">
        <v>44534</v>
      </c>
      <c r="D13" s="4">
        <v>131.56</v>
      </c>
      <c r="E13" s="4" t="str">
        <f>VLOOKUP(A13,HOP!A:L,12,0)</f>
        <v>131.56</v>
      </c>
      <c r="F13" s="4" t="str">
        <f>VLOOKUP(A13,HOP!A:C,3,0)</f>
        <v>2325131</v>
      </c>
      <c r="G13" s="4">
        <f t="shared" si="0"/>
        <v>0</v>
      </c>
      <c r="H13" s="4" t="str">
        <f t="shared" si="1"/>
        <v>，2325131</v>
      </c>
      <c r="I13" s="4" t="str">
        <f>VLOOKUP(A13,HOP!A:T,20,0)</f>
        <v>直连</v>
      </c>
    </row>
    <row r="14" s="4" customFormat="1" spans="1:9">
      <c r="A14" s="4">
        <v>16911373862</v>
      </c>
      <c r="B14" s="5">
        <v>44533</v>
      </c>
      <c r="C14" s="5">
        <v>44534</v>
      </c>
      <c r="D14" s="4">
        <v>173.05</v>
      </c>
      <c r="E14" s="4" t="str">
        <f>VLOOKUP(A14,HOP!A:L,12,0)</f>
        <v>173.05</v>
      </c>
      <c r="F14" s="4" t="str">
        <f>VLOOKUP(A14,HOP!A:C,3,0)</f>
        <v>2325175</v>
      </c>
      <c r="G14" s="4">
        <f t="shared" si="0"/>
        <v>0</v>
      </c>
      <c r="H14" s="4" t="str">
        <f t="shared" si="1"/>
        <v>，2325175</v>
      </c>
      <c r="I14" s="4" t="str">
        <f>VLOOKUP(A14,HOP!A:T,20,0)</f>
        <v>直连</v>
      </c>
    </row>
    <row r="15" s="4" customFormat="1" spans="1:9">
      <c r="A15" s="4">
        <v>16911904960</v>
      </c>
      <c r="B15" s="5">
        <v>44533</v>
      </c>
      <c r="C15" s="5">
        <v>44534</v>
      </c>
      <c r="D15" s="4">
        <v>178.77</v>
      </c>
      <c r="E15" s="4" t="str">
        <f>VLOOKUP(A15,HOP!A:L,12,0)</f>
        <v>178.77</v>
      </c>
      <c r="F15" s="4" t="str">
        <f>VLOOKUP(A15,HOP!A:C,3,0)</f>
        <v>2325395</v>
      </c>
      <c r="G15" s="4">
        <f t="shared" si="0"/>
        <v>0</v>
      </c>
      <c r="H15" s="4" t="str">
        <f t="shared" si="1"/>
        <v>，2325395</v>
      </c>
      <c r="I15" s="4" t="str">
        <f>VLOOKUP(A15,HOP!A:T,20,0)</f>
        <v>直连</v>
      </c>
    </row>
    <row r="16" s="4" customFormat="1" spans="1:9">
      <c r="A16" s="4">
        <v>16912170949</v>
      </c>
      <c r="B16" s="5">
        <v>44533</v>
      </c>
      <c r="C16" s="5">
        <v>44534</v>
      </c>
      <c r="D16" s="4">
        <v>206.45</v>
      </c>
      <c r="E16" s="4" t="str">
        <f>VLOOKUP(A16,HOP!A:L,12,0)</f>
        <v>206.45</v>
      </c>
      <c r="F16" s="4" t="str">
        <f>VLOOKUP(A16,HOP!A:C,3,0)</f>
        <v>2325504</v>
      </c>
      <c r="G16" s="4">
        <f t="shared" si="0"/>
        <v>0</v>
      </c>
      <c r="H16" s="4" t="str">
        <f t="shared" si="1"/>
        <v>，2325504</v>
      </c>
      <c r="I16" s="4" t="str">
        <f>VLOOKUP(A16,HOP!A:T,20,0)</f>
        <v>直连</v>
      </c>
    </row>
    <row r="17" s="4" customFormat="1" spans="1:9">
      <c r="A17" s="4">
        <v>16912306801</v>
      </c>
      <c r="B17" s="5">
        <v>44533</v>
      </c>
      <c r="C17" s="5">
        <v>44534</v>
      </c>
      <c r="D17" s="4">
        <v>150.49</v>
      </c>
      <c r="E17" s="4" t="str">
        <f>VLOOKUP(A17,HOP!A:L,12,0)</f>
        <v>150.49</v>
      </c>
      <c r="F17" s="4" t="str">
        <f>VLOOKUP(A17,HOP!A:C,3,0)</f>
        <v>2325576</v>
      </c>
      <c r="G17" s="4">
        <f t="shared" si="0"/>
        <v>0</v>
      </c>
      <c r="H17" s="4" t="str">
        <f t="shared" si="1"/>
        <v>，2325576</v>
      </c>
      <c r="I17" s="4" t="str">
        <f>VLOOKUP(A17,HOP!A:T,20,0)</f>
        <v>直连</v>
      </c>
    </row>
    <row r="18" s="4" customFormat="1" spans="1:9">
      <c r="A18" s="4">
        <v>16912518604</v>
      </c>
      <c r="B18" s="5">
        <v>44533</v>
      </c>
      <c r="C18" s="5">
        <v>44534</v>
      </c>
      <c r="D18" s="4">
        <v>107.27</v>
      </c>
      <c r="E18" s="4" t="str">
        <f>VLOOKUP(A18,HOP!A:L,12,0)</f>
        <v>107.27</v>
      </c>
      <c r="F18" s="4" t="str">
        <f>VLOOKUP(A18,HOP!A:C,3,0)</f>
        <v>2325600</v>
      </c>
      <c r="G18" s="4">
        <f t="shared" si="0"/>
        <v>0</v>
      </c>
      <c r="H18" s="4" t="str">
        <f t="shared" si="1"/>
        <v>，2325600</v>
      </c>
      <c r="I18" s="4" t="str">
        <f>VLOOKUP(A18,HOP!A:T,20,0)</f>
        <v>直连</v>
      </c>
    </row>
    <row r="19" s="4" customFormat="1" spans="1:9">
      <c r="A19" s="4">
        <v>16914093150</v>
      </c>
      <c r="B19" s="5">
        <v>44533</v>
      </c>
      <c r="C19" s="5">
        <v>44534</v>
      </c>
      <c r="D19" s="4">
        <v>239.84</v>
      </c>
      <c r="E19" s="4" t="str">
        <f>VLOOKUP(A19,HOP!A:L,12,0)</f>
        <v>239.84</v>
      </c>
      <c r="F19" s="4" t="str">
        <f>VLOOKUP(A19,HOP!A:C,3,0)</f>
        <v>2325670</v>
      </c>
      <c r="G19" s="4">
        <f t="shared" si="0"/>
        <v>0</v>
      </c>
      <c r="H19" s="4" t="str">
        <f t="shared" si="1"/>
        <v>，2325670</v>
      </c>
      <c r="I19" s="4" t="str">
        <f>VLOOKUP(A19,HOP!A:T,20,0)</f>
        <v>直连</v>
      </c>
    </row>
    <row r="20" s="4" customFormat="1" spans="1:9">
      <c r="A20" s="4">
        <v>16914437056</v>
      </c>
      <c r="B20" s="5">
        <v>44533</v>
      </c>
      <c r="C20" s="5">
        <v>44534</v>
      </c>
      <c r="D20" s="4">
        <v>174.06</v>
      </c>
      <c r="E20" s="4" t="str">
        <f>VLOOKUP(A20,HOP!A:L,12,0)</f>
        <v>174.06</v>
      </c>
      <c r="F20" s="4" t="str">
        <f>VLOOKUP(A20,HOP!A:C,3,0)</f>
        <v>2325700</v>
      </c>
      <c r="G20" s="4">
        <f t="shared" si="0"/>
        <v>0</v>
      </c>
      <c r="H20" s="4" t="str">
        <f t="shared" si="1"/>
        <v>，2325700</v>
      </c>
      <c r="I20" s="4" t="str">
        <f>VLOOKUP(A20,HOP!A:T,20,0)</f>
        <v>直连</v>
      </c>
    </row>
    <row r="21" s="4" customFormat="1" spans="1:9">
      <c r="A21" s="4">
        <v>16914773556</v>
      </c>
      <c r="B21" s="5">
        <v>44533</v>
      </c>
      <c r="C21" s="5">
        <v>44534</v>
      </c>
      <c r="D21" s="4">
        <v>388.61</v>
      </c>
      <c r="E21" s="4" t="str">
        <f>VLOOKUP(A21,HOP!A:L,12,0)</f>
        <v>388.61</v>
      </c>
      <c r="F21" s="4" t="str">
        <f>VLOOKUP(A21,HOP!A:C,3,0)</f>
        <v>2325742</v>
      </c>
      <c r="G21" s="4">
        <f t="shared" si="0"/>
        <v>0</v>
      </c>
      <c r="H21" s="4" t="str">
        <f t="shared" si="1"/>
        <v>，2325742</v>
      </c>
      <c r="I21" s="4" t="str">
        <f>VLOOKUP(A21,HOP!A:T,20,0)</f>
        <v>直连</v>
      </c>
    </row>
    <row r="22" s="4" customFormat="1" spans="1:9">
      <c r="A22" s="4">
        <v>16915258810</v>
      </c>
      <c r="B22" s="5">
        <v>44533</v>
      </c>
      <c r="C22" s="5">
        <v>44534</v>
      </c>
      <c r="D22" s="4">
        <v>172.71</v>
      </c>
      <c r="E22" s="4" t="str">
        <f>VLOOKUP(A22,HOP!A:L,12,0)</f>
        <v>172.71</v>
      </c>
      <c r="F22" s="4" t="str">
        <f>VLOOKUP(A22,HOP!A:C,3,0)</f>
        <v>2325860</v>
      </c>
      <c r="G22" s="4">
        <f t="shared" si="0"/>
        <v>0</v>
      </c>
      <c r="H22" s="4" t="str">
        <f t="shared" si="1"/>
        <v>，2325860</v>
      </c>
      <c r="I22" s="4" t="str">
        <f>VLOOKUP(A22,HOP!A:T,20,0)</f>
        <v>直连</v>
      </c>
    </row>
    <row r="23" s="4" customFormat="1" spans="1:9">
      <c r="A23" s="4">
        <v>16915352165</v>
      </c>
      <c r="B23" s="5">
        <v>44533</v>
      </c>
      <c r="C23" s="5">
        <v>44534</v>
      </c>
      <c r="D23" s="4">
        <v>173.05</v>
      </c>
      <c r="E23" s="4" t="str">
        <f>VLOOKUP(A23,HOP!A:L,12,0)</f>
        <v>173.05</v>
      </c>
      <c r="F23" s="4" t="str">
        <f>VLOOKUP(A23,HOP!A:C,3,0)</f>
        <v>2325892</v>
      </c>
      <c r="G23" s="4">
        <f t="shared" si="0"/>
        <v>0</v>
      </c>
      <c r="H23" s="4" t="str">
        <f t="shared" si="1"/>
        <v>，2325892</v>
      </c>
      <c r="I23" s="4" t="str">
        <f>VLOOKUP(A23,HOP!A:T,20,0)</f>
        <v>直连</v>
      </c>
    </row>
    <row r="25" spans="4:4">
      <c r="D25" s="4">
        <f>SUM(D2:D24)</f>
        <v>14821.78</v>
      </c>
    </row>
    <row r="31" spans="1:1">
      <c r="A31" s="4" t="s">
        <v>98</v>
      </c>
    </row>
    <row r="32" spans="1:1">
      <c r="A32" s="4" t="s">
        <v>99</v>
      </c>
    </row>
    <row r="33" spans="1:1">
      <c r="A33" s="4" t="s">
        <v>100</v>
      </c>
    </row>
  </sheetData>
  <autoFilter ref="A1:XFD2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16915352165</v>
      </c>
      <c r="B2" s="1" t="s">
        <v>118</v>
      </c>
      <c r="C2" s="1" t="s">
        <v>119</v>
      </c>
      <c r="D2" s="1" t="s">
        <v>120</v>
      </c>
      <c r="E2" s="1" t="s">
        <v>95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16915258810</v>
      </c>
      <c r="B3" s="1" t="s">
        <v>118</v>
      </c>
      <c r="C3" s="1" t="s">
        <v>132</v>
      </c>
      <c r="D3" s="1" t="s">
        <v>133</v>
      </c>
      <c r="E3" s="1" t="s">
        <v>93</v>
      </c>
      <c r="F3" s="1" t="s">
        <v>118</v>
      </c>
      <c r="G3" s="1" t="s">
        <v>121</v>
      </c>
      <c r="H3" s="1" t="s">
        <v>122</v>
      </c>
      <c r="I3" s="1" t="s">
        <v>134</v>
      </c>
      <c r="J3" s="1" t="s">
        <v>124</v>
      </c>
      <c r="K3" s="1" t="s">
        <v>134</v>
      </c>
      <c r="L3" s="1" t="s">
        <v>134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135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16914773556</v>
      </c>
      <c r="B4" s="1" t="s">
        <v>118</v>
      </c>
      <c r="C4" s="1" t="s">
        <v>136</v>
      </c>
      <c r="D4" s="1" t="s">
        <v>137</v>
      </c>
      <c r="E4" s="1" t="s">
        <v>90</v>
      </c>
      <c r="F4" s="1" t="s">
        <v>118</v>
      </c>
      <c r="G4" s="1" t="s">
        <v>121</v>
      </c>
      <c r="H4" s="1" t="s">
        <v>122</v>
      </c>
      <c r="I4" s="1" t="s">
        <v>138</v>
      </c>
      <c r="J4" s="1" t="s">
        <v>124</v>
      </c>
      <c r="K4" s="1" t="s">
        <v>138</v>
      </c>
      <c r="L4" s="1" t="s">
        <v>138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139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16914437056</v>
      </c>
      <c r="B5" s="1" t="s">
        <v>118</v>
      </c>
      <c r="C5" s="1" t="s">
        <v>140</v>
      </c>
      <c r="D5" s="1" t="s">
        <v>141</v>
      </c>
      <c r="E5" s="1" t="s">
        <v>87</v>
      </c>
      <c r="F5" s="1" t="s">
        <v>118</v>
      </c>
      <c r="G5" s="1" t="s">
        <v>121</v>
      </c>
      <c r="H5" s="1" t="s">
        <v>122</v>
      </c>
      <c r="I5" s="1" t="s">
        <v>142</v>
      </c>
      <c r="J5" s="1" t="s">
        <v>124</v>
      </c>
      <c r="K5" s="1" t="s">
        <v>142</v>
      </c>
      <c r="L5" s="1" t="s">
        <v>142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143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16914093150</v>
      </c>
      <c r="B6" s="1" t="s">
        <v>118</v>
      </c>
      <c r="C6" s="1" t="s">
        <v>144</v>
      </c>
      <c r="D6" s="1" t="s">
        <v>145</v>
      </c>
      <c r="E6" s="1" t="s">
        <v>85</v>
      </c>
      <c r="F6" s="1" t="s">
        <v>118</v>
      </c>
      <c r="G6" s="1" t="s">
        <v>121</v>
      </c>
      <c r="H6" s="1" t="s">
        <v>122</v>
      </c>
      <c r="I6" s="1" t="s">
        <v>146</v>
      </c>
      <c r="J6" s="1" t="s">
        <v>124</v>
      </c>
      <c r="K6" s="1" t="s">
        <v>146</v>
      </c>
      <c r="L6" s="1" t="s">
        <v>146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147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16912518604</v>
      </c>
      <c r="B7" s="1" t="s">
        <v>118</v>
      </c>
      <c r="C7" s="1" t="s">
        <v>148</v>
      </c>
      <c r="D7" s="1" t="s">
        <v>149</v>
      </c>
      <c r="E7" s="1" t="s">
        <v>82</v>
      </c>
      <c r="F7" s="1" t="s">
        <v>118</v>
      </c>
      <c r="G7" s="1" t="s">
        <v>121</v>
      </c>
      <c r="H7" s="1" t="s">
        <v>122</v>
      </c>
      <c r="I7" s="1" t="s">
        <v>150</v>
      </c>
      <c r="J7" s="1" t="s">
        <v>124</v>
      </c>
      <c r="K7" s="1" t="s">
        <v>150</v>
      </c>
      <c r="L7" s="1" t="s">
        <v>150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151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16912306801</v>
      </c>
      <c r="B8" s="1" t="s">
        <v>118</v>
      </c>
      <c r="C8" s="1" t="s">
        <v>152</v>
      </c>
      <c r="D8" s="1" t="s">
        <v>153</v>
      </c>
      <c r="E8" s="1" t="s">
        <v>79</v>
      </c>
      <c r="F8" s="1" t="s">
        <v>118</v>
      </c>
      <c r="G8" s="1" t="s">
        <v>121</v>
      </c>
      <c r="H8" s="1" t="s">
        <v>122</v>
      </c>
      <c r="I8" s="1" t="s">
        <v>154</v>
      </c>
      <c r="J8" s="1" t="s">
        <v>124</v>
      </c>
      <c r="K8" s="1" t="s">
        <v>154</v>
      </c>
      <c r="L8" s="1" t="s">
        <v>154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155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16912170949</v>
      </c>
      <c r="B9" s="1" t="s">
        <v>118</v>
      </c>
      <c r="C9" s="1" t="s">
        <v>156</v>
      </c>
      <c r="D9" s="1" t="s">
        <v>157</v>
      </c>
      <c r="E9" s="1" t="s">
        <v>76</v>
      </c>
      <c r="F9" s="1" t="s">
        <v>118</v>
      </c>
      <c r="G9" s="1" t="s">
        <v>121</v>
      </c>
      <c r="H9" s="1" t="s">
        <v>122</v>
      </c>
      <c r="I9" s="1" t="s">
        <v>158</v>
      </c>
      <c r="J9" s="1" t="s">
        <v>124</v>
      </c>
      <c r="K9" s="1" t="s">
        <v>158</v>
      </c>
      <c r="L9" s="1" t="s">
        <v>158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159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16911904960</v>
      </c>
      <c r="B10" s="1" t="s">
        <v>118</v>
      </c>
      <c r="C10" s="1" t="s">
        <v>160</v>
      </c>
      <c r="D10" s="1" t="s">
        <v>161</v>
      </c>
      <c r="E10" s="1" t="s">
        <v>73</v>
      </c>
      <c r="F10" s="1" t="s">
        <v>118</v>
      </c>
      <c r="G10" s="1" t="s">
        <v>121</v>
      </c>
      <c r="H10" s="1" t="s">
        <v>122</v>
      </c>
      <c r="I10" s="1" t="s">
        <v>162</v>
      </c>
      <c r="J10" s="1" t="s">
        <v>124</v>
      </c>
      <c r="K10" s="1" t="s">
        <v>162</v>
      </c>
      <c r="L10" s="1" t="s">
        <v>162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163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16911373862</v>
      </c>
      <c r="B11" s="1" t="s">
        <v>118</v>
      </c>
      <c r="C11" s="1" t="s">
        <v>164</v>
      </c>
      <c r="D11" s="1" t="s">
        <v>165</v>
      </c>
      <c r="E11" s="1" t="s">
        <v>70</v>
      </c>
      <c r="F11" s="1" t="s">
        <v>118</v>
      </c>
      <c r="G11" s="1" t="s">
        <v>121</v>
      </c>
      <c r="H11" s="1" t="s">
        <v>122</v>
      </c>
      <c r="I11" s="1" t="s">
        <v>123</v>
      </c>
      <c r="J11" s="1" t="s">
        <v>124</v>
      </c>
      <c r="K11" s="1" t="s">
        <v>123</v>
      </c>
      <c r="L11" s="1" t="s">
        <v>123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166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16911241727</v>
      </c>
      <c r="B12" s="1" t="s">
        <v>118</v>
      </c>
      <c r="C12" s="1" t="s">
        <v>167</v>
      </c>
      <c r="D12" s="1" t="s">
        <v>168</v>
      </c>
      <c r="E12" s="1" t="s">
        <v>67</v>
      </c>
      <c r="F12" s="1" t="s">
        <v>118</v>
      </c>
      <c r="G12" s="1" t="s">
        <v>121</v>
      </c>
      <c r="H12" s="1" t="s">
        <v>122</v>
      </c>
      <c r="I12" s="1" t="s">
        <v>169</v>
      </c>
      <c r="J12" s="1" t="s">
        <v>124</v>
      </c>
      <c r="K12" s="1" t="s">
        <v>169</v>
      </c>
      <c r="L12" s="1" t="s">
        <v>169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170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16911180989</v>
      </c>
      <c r="B13" s="1" t="s">
        <v>118</v>
      </c>
      <c r="C13" s="1" t="s">
        <v>171</v>
      </c>
      <c r="D13" s="1" t="s">
        <v>172</v>
      </c>
      <c r="E13" s="1" t="s">
        <v>64</v>
      </c>
      <c r="F13" s="1" t="s">
        <v>118</v>
      </c>
      <c r="G13" s="1" t="s">
        <v>121</v>
      </c>
      <c r="H13" s="1" t="s">
        <v>122</v>
      </c>
      <c r="I13" s="1" t="s">
        <v>173</v>
      </c>
      <c r="J13" s="1" t="s">
        <v>124</v>
      </c>
      <c r="K13" s="1" t="s">
        <v>173</v>
      </c>
      <c r="L13" s="1" t="s">
        <v>173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174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16911084370</v>
      </c>
      <c r="B14" s="1" t="s">
        <v>118</v>
      </c>
      <c r="C14" s="1" t="s">
        <v>175</v>
      </c>
      <c r="D14" s="1" t="s">
        <v>176</v>
      </c>
      <c r="E14" s="1" t="s">
        <v>61</v>
      </c>
      <c r="F14" s="1" t="s">
        <v>118</v>
      </c>
      <c r="G14" s="1" t="s">
        <v>121</v>
      </c>
      <c r="H14" s="1" t="s">
        <v>122</v>
      </c>
      <c r="I14" s="1" t="s">
        <v>177</v>
      </c>
      <c r="J14" s="1" t="s">
        <v>124</v>
      </c>
      <c r="K14" s="1" t="s">
        <v>177</v>
      </c>
      <c r="L14" s="1" t="s">
        <v>177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178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16910951493</v>
      </c>
      <c r="B15" s="1" t="s">
        <v>118</v>
      </c>
      <c r="C15" s="1" t="s">
        <v>179</v>
      </c>
      <c r="D15" s="1" t="s">
        <v>180</v>
      </c>
      <c r="E15" s="1" t="s">
        <v>59</v>
      </c>
      <c r="F15" s="1" t="s">
        <v>118</v>
      </c>
      <c r="G15" s="1" t="s">
        <v>121</v>
      </c>
      <c r="H15" s="1" t="s">
        <v>122</v>
      </c>
      <c r="I15" s="1" t="s">
        <v>181</v>
      </c>
      <c r="J15" s="1" t="s">
        <v>124</v>
      </c>
      <c r="K15" s="1" t="s">
        <v>181</v>
      </c>
      <c r="L15" s="1" t="s">
        <v>181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182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16910799455</v>
      </c>
      <c r="B16" s="1" t="s">
        <v>118</v>
      </c>
      <c r="C16" s="1" t="s">
        <v>183</v>
      </c>
      <c r="D16" s="1" t="s">
        <v>184</v>
      </c>
      <c r="E16" s="1" t="s">
        <v>56</v>
      </c>
      <c r="F16" s="1" t="s">
        <v>118</v>
      </c>
      <c r="G16" s="1" t="s">
        <v>121</v>
      </c>
      <c r="H16" s="1" t="s">
        <v>122</v>
      </c>
      <c r="I16" s="1" t="s">
        <v>185</v>
      </c>
      <c r="J16" s="1" t="s">
        <v>124</v>
      </c>
      <c r="K16" s="1" t="s">
        <v>185</v>
      </c>
      <c r="L16" s="1" t="s">
        <v>185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186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16910641525</v>
      </c>
      <c r="B17" s="1" t="s">
        <v>118</v>
      </c>
      <c r="C17" s="1" t="s">
        <v>187</v>
      </c>
      <c r="D17" s="1" t="s">
        <v>188</v>
      </c>
      <c r="E17" s="1" t="s">
        <v>53</v>
      </c>
      <c r="F17" s="1" t="s">
        <v>118</v>
      </c>
      <c r="G17" s="1" t="s">
        <v>121</v>
      </c>
      <c r="H17" s="1" t="s">
        <v>122</v>
      </c>
      <c r="I17" s="1" t="s">
        <v>123</v>
      </c>
      <c r="J17" s="1" t="s">
        <v>124</v>
      </c>
      <c r="K17" s="1" t="s">
        <v>123</v>
      </c>
      <c r="L17" s="1" t="s">
        <v>123</v>
      </c>
      <c r="M17" s="1" t="s">
        <v>125</v>
      </c>
      <c r="N17" s="1" t="s">
        <v>125</v>
      </c>
      <c r="O17" s="1" t="s">
        <v>126</v>
      </c>
      <c r="P17" s="1" t="s">
        <v>127</v>
      </c>
      <c r="Q17" s="1" t="s">
        <v>189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16909443657</v>
      </c>
      <c r="B18" s="1" t="s">
        <v>190</v>
      </c>
      <c r="C18" s="1" t="s">
        <v>191</v>
      </c>
      <c r="D18" s="1" t="s">
        <v>192</v>
      </c>
      <c r="E18" s="1" t="s">
        <v>50</v>
      </c>
      <c r="F18" s="1" t="s">
        <v>190</v>
      </c>
      <c r="G18" s="1" t="s">
        <v>121</v>
      </c>
      <c r="H18" s="1" t="s">
        <v>122</v>
      </c>
      <c r="I18" s="1" t="s">
        <v>193</v>
      </c>
      <c r="J18" s="1" t="s">
        <v>124</v>
      </c>
      <c r="K18" s="1" t="s">
        <v>193</v>
      </c>
      <c r="L18" s="1" t="s">
        <v>193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194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16905458581</v>
      </c>
      <c r="B19" s="1" t="s">
        <v>190</v>
      </c>
      <c r="C19" s="1" t="s">
        <v>195</v>
      </c>
      <c r="D19" s="1" t="s">
        <v>196</v>
      </c>
      <c r="E19" s="1" t="s">
        <v>47</v>
      </c>
      <c r="F19" s="1" t="s">
        <v>118</v>
      </c>
      <c r="G19" s="1" t="s">
        <v>121</v>
      </c>
      <c r="H19" s="1" t="s">
        <v>122</v>
      </c>
      <c r="I19" s="1" t="s">
        <v>169</v>
      </c>
      <c r="J19" s="1" t="s">
        <v>124</v>
      </c>
      <c r="K19" s="1" t="s">
        <v>169</v>
      </c>
      <c r="L19" s="1" t="s">
        <v>169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197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16900543040</v>
      </c>
      <c r="B20" s="1" t="s">
        <v>198</v>
      </c>
      <c r="C20" s="1" t="s">
        <v>199</v>
      </c>
      <c r="D20" s="1" t="s">
        <v>200</v>
      </c>
      <c r="E20" s="1" t="s">
        <v>44</v>
      </c>
      <c r="F20" s="1" t="s">
        <v>198</v>
      </c>
      <c r="G20" s="1" t="s">
        <v>121</v>
      </c>
      <c r="H20" s="1" t="s">
        <v>122</v>
      </c>
      <c r="I20" s="1" t="s">
        <v>201</v>
      </c>
      <c r="J20" s="1" t="s">
        <v>124</v>
      </c>
      <c r="K20" s="1" t="s">
        <v>201</v>
      </c>
      <c r="L20" s="1" t="s">
        <v>201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202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16887059875</v>
      </c>
      <c r="B21" s="1" t="s">
        <v>203</v>
      </c>
      <c r="C21" s="1" t="s">
        <v>204</v>
      </c>
      <c r="D21" s="1" t="s">
        <v>205</v>
      </c>
      <c r="E21" s="1" t="s">
        <v>40</v>
      </c>
      <c r="F21" s="1" t="s">
        <v>206</v>
      </c>
      <c r="G21" s="1" t="s">
        <v>121</v>
      </c>
      <c r="H21" s="1" t="s">
        <v>122</v>
      </c>
      <c r="I21" s="1" t="s">
        <v>207</v>
      </c>
      <c r="J21" s="1" t="s">
        <v>124</v>
      </c>
      <c r="K21" s="1" t="s">
        <v>207</v>
      </c>
      <c r="L21" s="1" t="s">
        <v>207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208</v>
      </c>
      <c r="R21" s="1" t="s">
        <v>129</v>
      </c>
      <c r="S21" s="1" t="s">
        <v>130</v>
      </c>
      <c r="T21" s="1" t="s">
        <v>131</v>
      </c>
    </row>
    <row r="22" s="1" customFormat="1" spans="1:20">
      <c r="A22" s="3">
        <v>16881342302</v>
      </c>
      <c r="B22" s="1" t="s">
        <v>209</v>
      </c>
      <c r="C22" s="1" t="s">
        <v>210</v>
      </c>
      <c r="D22" s="1" t="s">
        <v>211</v>
      </c>
      <c r="E22" s="1" t="s">
        <v>37</v>
      </c>
      <c r="F22" s="1" t="s">
        <v>203</v>
      </c>
      <c r="G22" s="1" t="s">
        <v>121</v>
      </c>
      <c r="H22" s="1" t="s">
        <v>122</v>
      </c>
      <c r="I22" s="1" t="s">
        <v>212</v>
      </c>
      <c r="J22" s="1" t="s">
        <v>124</v>
      </c>
      <c r="K22" s="1" t="s">
        <v>212</v>
      </c>
      <c r="L22" s="1" t="s">
        <v>212</v>
      </c>
      <c r="M22" s="1" t="s">
        <v>125</v>
      </c>
      <c r="N22" s="1" t="s">
        <v>125</v>
      </c>
      <c r="O22" s="1" t="s">
        <v>126</v>
      </c>
      <c r="P22" s="1" t="s">
        <v>127</v>
      </c>
      <c r="Q22" s="1" t="s">
        <v>213</v>
      </c>
      <c r="R22" s="1" t="s">
        <v>129</v>
      </c>
      <c r="S22" s="1" t="s">
        <v>130</v>
      </c>
      <c r="T22" s="1" t="s">
        <v>131</v>
      </c>
    </row>
    <row r="23" s="1" customFormat="1" spans="1:20">
      <c r="A23" s="3">
        <v>16834347727</v>
      </c>
      <c r="B23" s="1" t="s">
        <v>214</v>
      </c>
      <c r="C23" s="1" t="s">
        <v>215</v>
      </c>
      <c r="D23" s="1" t="s">
        <v>216</v>
      </c>
      <c r="E23" s="1" t="s">
        <v>30</v>
      </c>
      <c r="F23" s="1" t="s">
        <v>118</v>
      </c>
      <c r="G23" s="1" t="s">
        <v>121</v>
      </c>
      <c r="H23" s="1" t="s">
        <v>122</v>
      </c>
      <c r="I23" s="1" t="s">
        <v>126</v>
      </c>
      <c r="J23" s="1" t="s">
        <v>124</v>
      </c>
      <c r="K23" s="1" t="s">
        <v>126</v>
      </c>
      <c r="L23" s="1" t="s">
        <v>217</v>
      </c>
      <c r="M23" s="1" t="s">
        <v>218</v>
      </c>
      <c r="N23" s="1" t="s">
        <v>218</v>
      </c>
      <c r="O23" s="1" t="s">
        <v>126</v>
      </c>
      <c r="P23" s="1" t="s">
        <v>127</v>
      </c>
      <c r="Q23" s="1" t="s">
        <v>219</v>
      </c>
      <c r="R23" s="1" t="s">
        <v>129</v>
      </c>
      <c r="S23" s="1" t="s">
        <v>130</v>
      </c>
      <c r="T23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2021-12-07T01:39:12Z</dcterms:created>
  <dcterms:modified xsi:type="dcterms:W3CDTF">2021-12-07T01:45:56Z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C6272D97CC954F0C9284E9B3BDFA9864</vt:lpwstr>
  </property>
  <property fmtid="{D5CDD505-2E9C-101B-9397-08002B2CF9AE}" pid="3" name="KSOProductBuildVer">
    <vt:lpwstr>2052-11.1.0.11115</vt:lpwstr>
  </property>
</Properties>
</file>