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<sst xmlns="http://schemas.openxmlformats.org/spreadsheetml/2006/main" count="645" uniqueCount="221">
  <si>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</si>
  <si>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</si>
  <si>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</si>
  <si>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</si>
  <si>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</si>
  <si>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</si>
  <si>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</si>
  <si>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</si>
  <si>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</si>
  <si>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</si>
  <si>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</si>
  <si>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</si>
  <si>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</si>
  <si>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</si>
  <si>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</si>
  <si>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</si>
  <si>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</si>
  <si>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</si>
  <si>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</si>
  <si>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</si>
  <si>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</si>
  <si>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</si>
  <si>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</si>
  <si>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</si>
  <si>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</si>
  <si>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</si>
  <si>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</si>
  <si>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[台北]台北柯达大饭店-敦南馆(K Hotel Dunnan)(80941563)</t>
  </si>
  <si>
    <t>精致客房&lt;2人入住&gt;</t>
  </si>
  <si>
    <t>CNY</t>
  </si>
  <si>
    <t>Hsu/Chia Ching</t>
  </si>
  <si>
    <t>CA13744211208CNY</t>
  </si>
  <si>
    <t>未提现</t>
  </si>
  <si>
    <t>携程开票</t>
  </si>
  <si>
    <t>KE/BWOREN</t>
  </si>
  <si>
    <t>[上海]海友酒店(上海斜土东路店)(77171715)</t>
  </si>
  <si>
    <t>大床房A&lt;2人入住&gt;</t>
  </si>
  <si>
    <t>李月娣</t>
  </si>
  <si>
    <t>R2000233069628850001</t>
  </si>
  <si>
    <t>[上海]汉庭优佳酒店(上海南京西路地铁站店)(76436638)</t>
  </si>
  <si>
    <t>高级双床房&lt;2人入住&gt;&lt;早餐&gt;</t>
  </si>
  <si>
    <t>李媛,同飞风</t>
  </si>
  <si>
    <t>R2000419070022825001</t>
  </si>
  <si>
    <t>商务客房&lt;2人入住&gt;&lt;早餐&gt;</t>
  </si>
  <si>
    <t>Liu/ZiHao,Liu/ZiHao</t>
  </si>
  <si>
    <t>[上海]上海静安宾馆(80243883)</t>
  </si>
  <si>
    <t>高级双床房&lt;2人入住&gt;&lt;早餐&gt;&lt;钻石会员&gt;&lt;交叉用户机票，高铁，汽车，船票，用车&gt;</t>
  </si>
  <si>
    <t>陈静芳</t>
  </si>
  <si>
    <t>[厦门]厦门海景千禧大酒店(68194086)</t>
  </si>
  <si>
    <t>高级双床房&lt;2人入住&gt;</t>
  </si>
  <si>
    <t>朱金秀</t>
  </si>
  <si>
    <t>取消</t>
  </si>
  <si>
    <t>[台南]台南大饭店(Hotel Tainan)(80941433)</t>
  </si>
  <si>
    <t>商务双床房&lt;2人入住&gt;</t>
  </si>
  <si>
    <t>SU/CHIAHSIANG</t>
  </si>
  <si>
    <t>11972-m-1122</t>
  </si>
  <si>
    <t>[衡水]骏怡精选酒店(衡水奥体中心店)(82340826)</t>
  </si>
  <si>
    <t>高级大床房&lt;2人入住&gt;</t>
  </si>
  <si>
    <t>蒲静</t>
  </si>
  <si>
    <t>[北京]麗枫酒店(北京昌平体育馆店)(80244438)</t>
  </si>
  <si>
    <t>雅致大床房&lt;2人入住&gt;</t>
  </si>
  <si>
    <t>邹鹏</t>
  </si>
  <si>
    <t>温馨精选三人间&lt;2人入住&gt;</t>
  </si>
  <si>
    <t>许明</t>
  </si>
  <si>
    <t>[海阳]派酒店(海阳汽车站商业中心店)(80246572)</t>
  </si>
  <si>
    <t>精选大床房&lt;2人入住&gt;</t>
  </si>
  <si>
    <t>王明智</t>
  </si>
  <si>
    <t>[高青]尚客优酒店(高青汽车站店)(82341219)</t>
  </si>
  <si>
    <t>商务大床房&lt;2人入住&gt;</t>
  </si>
  <si>
    <t>郑强</t>
  </si>
  <si>
    <t>[侯马]尚客优精选酒店(侯马新田广场中心街店)(80248777)</t>
  </si>
  <si>
    <t>标准大床房&lt;2人入住&gt;</t>
  </si>
  <si>
    <t>张俊美</t>
  </si>
  <si>
    <t>[上海]汉庭优佳酒店(上海莘庄龙之梦店)(76436471)</t>
  </si>
  <si>
    <t>朱剑威</t>
  </si>
  <si>
    <t>R2011006070308330001</t>
  </si>
  <si>
    <t>[台北]台北康华大饭店(Golden China Hotel)(80941527)</t>
  </si>
  <si>
    <t>标准双床房&lt;2人入住&gt;</t>
  </si>
  <si>
    <t>HUANG/SHIHTING</t>
  </si>
  <si>
    <t>[香港]晋逸精品酒店中环(Butterfly on Wellington Boutique Hotel Central)(80243562)</t>
  </si>
  <si>
    <t>高级客房&lt;2人入住&gt;</t>
  </si>
  <si>
    <t>HONG/FEI FEI</t>
  </si>
  <si>
    <t>[息县]尚客优酒店（息县产业园区店）(80248674)</t>
  </si>
  <si>
    <t>商务双床房&lt;2人入住&gt;&lt;早餐&gt;</t>
  </si>
  <si>
    <t>马向辉</t>
  </si>
  <si>
    <t>[深圳]尚客优快捷酒店(深圳蛇口海上世界店)(81209230)</t>
  </si>
  <si>
    <t>特惠房&lt;2人入住&gt;</t>
  </si>
  <si>
    <t>吴应游</t>
  </si>
  <si>
    <t>[台北]天阁酒店(台北复兴馆)(The Tango Hotel (Taipei Fu Hsing))(80941372)</t>
  </si>
  <si>
    <t>天豪客房&lt;2人入住&gt;</t>
  </si>
  <si>
    <t>YEH/YING LING</t>
  </si>
  <si>
    <t>[香港]木的地酒店-中环(Hotel Madera Hollywood)(80247290)</t>
  </si>
  <si>
    <t>豪华套房&lt;2人入住&gt;</t>
  </si>
  <si>
    <t>Cheng/Jen Chieh</t>
  </si>
  <si>
    <t>调整</t>
  </si>
  <si>
    <t>[勐海]西双版纳悦椿温泉度假酒店(66092126)</t>
  </si>
  <si>
    <t>恒春雨林双床房(提前3天预订)&lt;双人入住&gt;&lt;双早&gt;&lt; DLTZ &gt;</t>
  </si>
  <si>
    <t>王桑恺,王嫣然</t>
  </si>
  <si>
    <t>，</t>
  </si>
  <si>
    <t xml:space="preserve"> 8402 CNY</t>
  </si>
  <si>
    <t>A211208094058481</t>
  </si>
  <si>
    <t>A211208094123481</t>
  </si>
  <si>
    <t>总计：8402元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</si>
  <si>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</si>
  <si>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</si>
  <si>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</si>
  <si>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</si>
  <si>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</si>
  <si>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</si>
  <si>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</si>
  <si>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</si>
  <si>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</si>
  <si>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</si>
  <si>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</si>
  <si>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</si>
  <si>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</si>
  <si>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</si>
  <si>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</si>
  <si>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</si>
  <si>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</si>
  <si>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2021-11-03</t>
  </si>
  <si>
    <t>2288198</t>
  </si>
  <si>
    <t>台北柯达大饭店-敦南馆</t>
  </si>
  <si>
    <t>Hsu Chia Ching</t>
  </si>
  <si>
    <t>2021-11-21</t>
  </si>
  <si>
    <t>2021-11-23</t>
  </si>
  <si>
    <t>退房日月结</t>
  </si>
  <si>
    <t>766.00</t>
  </si>
  <si>
    <t>RMB</t>
  </si>
  <si>
    <t>0</t>
  </si>
  <si>
    <t>0.00</t>
  </si>
  <si>
    <t>携程汇登国内直连</t>
  </si>
  <si>
    <t>2021-11-03 10:58:06</t>
  </si>
  <si>
    <t>否</t>
  </si>
  <si>
    <t>广州汇登信息科技有限公司</t>
  </si>
  <si>
    <t>直连</t>
  </si>
  <si>
    <t>2021-11-12</t>
  </si>
  <si>
    <t>2297612</t>
  </si>
  <si>
    <t>KE BWOREN</t>
  </si>
  <si>
    <t>2021-11-22</t>
  </si>
  <si>
    <t>407.00</t>
  </si>
  <si>
    <t>2021-11-12 11:30:08</t>
  </si>
  <si>
    <t>2021-11-14</t>
  </si>
  <si>
    <t>2299461</t>
  </si>
  <si>
    <t>海友酒店(上海斜土东路店)</t>
  </si>
  <si>
    <t>292.00</t>
  </si>
  <si>
    <t>2021-11-14 21:20:53</t>
  </si>
  <si>
    <t>2021-11-19</t>
  </si>
  <si>
    <t>2303626</t>
  </si>
  <si>
    <t>汉庭优佳酒店(上海恒隆广场店)</t>
  </si>
  <si>
    <t>525.00</t>
  </si>
  <si>
    <t>2021-11-19 10:47:13</t>
  </si>
  <si>
    <t>2303832</t>
  </si>
  <si>
    <t>Liu ZiHao,Liu ZiHao</t>
  </si>
  <si>
    <t>459.00</t>
  </si>
  <si>
    <t>2021-11-19 13:55:07</t>
  </si>
  <si>
    <t>2306294</t>
  </si>
  <si>
    <t>厦门海景千禧大酒店</t>
  </si>
  <si>
    <t>413.00</t>
  </si>
  <si>
    <t>2021-11-21 18:08:27</t>
  </si>
  <si>
    <t>直采</t>
  </si>
  <si>
    <t>2306852</t>
  </si>
  <si>
    <t>台南大饭店</t>
  </si>
  <si>
    <t>SU CHIAHSIANG</t>
  </si>
  <si>
    <t>439.00</t>
  </si>
  <si>
    <t>2021-11-22 05:43:18</t>
  </si>
  <si>
    <t>2307106</t>
  </si>
  <si>
    <t>骏怡精选酒店(衡水奥体中心店)</t>
  </si>
  <si>
    <t>116.00</t>
  </si>
  <si>
    <t>2021-11-22 10:14:04</t>
  </si>
  <si>
    <t>2307204</t>
  </si>
  <si>
    <t>麗枫酒店(北京昌平体育馆店)</t>
  </si>
  <si>
    <t>218.00</t>
  </si>
  <si>
    <t>2021-11-22 11:30:22</t>
  </si>
  <si>
    <t>2307344</t>
  </si>
  <si>
    <t>146.00</t>
  </si>
  <si>
    <t>2021-11-22 13:10:58</t>
  </si>
  <si>
    <t>2307469</t>
  </si>
  <si>
    <t>派酒店（海阳汽车站商业中心店）</t>
  </si>
  <si>
    <t>223.00</t>
  </si>
  <si>
    <t>2021-11-22 14:59:31</t>
  </si>
  <si>
    <t>2307632</t>
  </si>
  <si>
    <t>尚客优酒店(高青汽车站店)</t>
  </si>
  <si>
    <t>110.00</t>
  </si>
  <si>
    <t>2021-11-22 16:56:11</t>
  </si>
  <si>
    <t>2307658</t>
  </si>
  <si>
    <t>尚客优精选酒店(侯马新田广场中心街店)</t>
  </si>
  <si>
    <t>123.00</t>
  </si>
  <si>
    <t>2021-11-22 17:11:13</t>
  </si>
  <si>
    <t>2307791</t>
  </si>
  <si>
    <t>汉庭优佳酒店(上海莘庄龙之梦店)</t>
  </si>
  <si>
    <t>276.00</t>
  </si>
  <si>
    <t>2021-11-22 18:05:32</t>
  </si>
  <si>
    <t>2307814</t>
  </si>
  <si>
    <t>台北康华大饭店</t>
  </si>
  <si>
    <t>HUANG SHIHTING</t>
  </si>
  <si>
    <t>307.00</t>
  </si>
  <si>
    <t>2021-11-22 18:17:01</t>
  </si>
  <si>
    <t>2307846</t>
  </si>
  <si>
    <t>晋逸精品酒店中环</t>
  </si>
  <si>
    <t>HONG FEI FEI</t>
  </si>
  <si>
    <t>355.00</t>
  </si>
  <si>
    <t>2021-11-22 18:34:40</t>
  </si>
  <si>
    <t>2307872</t>
  </si>
  <si>
    <t>尚客优酒店（息县产业园区店）</t>
  </si>
  <si>
    <t>120.00</t>
  </si>
  <si>
    <t>2021-11-22 18:45:25</t>
  </si>
  <si>
    <t>2308005</t>
  </si>
  <si>
    <t>尚客优快捷酒店(深圳蛇口海上世界店)</t>
  </si>
  <si>
    <t>143.00</t>
  </si>
  <si>
    <t>2021-11-22 20:13:27</t>
  </si>
  <si>
    <t>2308117</t>
  </si>
  <si>
    <t>天阁酒店(台北复兴馆)</t>
  </si>
  <si>
    <t>YEH YING LING</t>
  </si>
  <si>
    <t>446.00</t>
  </si>
  <si>
    <t>2021-11-22 21:23:34</t>
  </si>
  <si>
    <t>2308208</t>
  </si>
  <si>
    <t>木的地酒店-中环</t>
  </si>
  <si>
    <t>Cheng Jen Chieh</t>
  </si>
  <si>
    <t>774.00</t>
  </si>
  <si>
    <t>2021-11-22 22:29:47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</si>
</sst>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5" borderId="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7" fillId="20" borderId="2" applyNumberFormat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16729271576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44521</v>
      </c>
      <c r="G2" s="5">
        <v>44523</v>
      </c>
      <c r="H2" s="4">
        <v>1</v>
      </c>
      <c r="I2" s="4">
        <v>2</v>
      </c>
      <c r="J2" s="4">
        <v>2</v>
      </c>
      <c r="K2" s="4" t="s">
        <v>29</v>
      </c>
      <c r="L2" s="4">
        <v>766</v>
      </c>
      <c r="M2" s="4">
        <v>766</v>
      </c>
      <c r="N2" s="4" t="s">
        <v>30</v>
      </c>
      <c r="O2" s="4" t="s">
        <v>31</v>
      </c>
      <c r="P2" s="4" t="s">
        <v>32</v>
      </c>
      <c r="Q2" s="4">
        <v>0</v>
      </c>
      <c r="R2" s="6">
        <v>44503</v>
      </c>
      <c r="S2" s="5">
        <v>44538</v>
      </c>
      <c r="T2" s="4" t="s">
        <v>33</v>
      </c>
      <c r="U2" s="4">
        <v>766</v>
      </c>
      <c r="V2" s="4">
        <v>0</v>
      </c>
      <c r="W2" s="4">
        <v>0</v>
      </c>
      <c r="X2" s="4">
        <v>2288198</v>
      </c>
    </row>
    <row r="3" s="4" customFormat="1" spans="1:24">
      <c r="A3" s="4">
        <v>16777222699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44522</v>
      </c>
      <c r="G3" s="5">
        <v>44523</v>
      </c>
      <c r="H3" s="4">
        <v>1</v>
      </c>
      <c r="I3" s="4">
        <v>1</v>
      </c>
      <c r="J3" s="4">
        <v>1</v>
      </c>
      <c r="K3" s="4" t="s">
        <v>29</v>
      </c>
      <c r="L3" s="4">
        <v>407</v>
      </c>
      <c r="M3" s="4">
        <v>407</v>
      </c>
      <c r="N3" s="4" t="s">
        <v>34</v>
      </c>
      <c r="O3" s="4" t="s">
        <v>31</v>
      </c>
      <c r="P3" s="4" t="s">
        <v>32</v>
      </c>
      <c r="Q3" s="4">
        <v>0</v>
      </c>
      <c r="R3" s="6">
        <v>44512</v>
      </c>
      <c r="S3" s="5">
        <v>44538</v>
      </c>
      <c r="T3" s="4" t="s">
        <v>33</v>
      </c>
      <c r="U3" s="4">
        <v>407</v>
      </c>
      <c r="V3" s="4">
        <v>0</v>
      </c>
      <c r="W3" s="4">
        <v>0</v>
      </c>
      <c r="X3" s="4">
        <v>2297612</v>
      </c>
    </row>
    <row r="4" s="4" customFormat="1" spans="1:25">
      <c r="A4" s="4">
        <v>16795126087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44521</v>
      </c>
      <c r="G4" s="5">
        <v>44523</v>
      </c>
      <c r="H4" s="4">
        <v>1</v>
      </c>
      <c r="I4" s="4">
        <v>2</v>
      </c>
      <c r="J4" s="4">
        <v>2</v>
      </c>
      <c r="K4" s="4" t="s">
        <v>29</v>
      </c>
      <c r="L4" s="4">
        <v>292</v>
      </c>
      <c r="M4" s="4">
        <v>292</v>
      </c>
      <c r="N4" s="4" t="s">
        <v>37</v>
      </c>
      <c r="O4" s="4" t="s">
        <v>31</v>
      </c>
      <c r="P4" s="4" t="s">
        <v>32</v>
      </c>
      <c r="Q4" s="4">
        <v>0</v>
      </c>
      <c r="R4" s="6">
        <v>44514</v>
      </c>
      <c r="S4" s="5">
        <v>44538</v>
      </c>
      <c r="T4" s="4" t="s">
        <v>33</v>
      </c>
      <c r="U4" s="4">
        <v>292</v>
      </c>
      <c r="V4" s="4">
        <v>0</v>
      </c>
      <c r="W4" s="4">
        <v>0</v>
      </c>
      <c r="X4" s="4"/>
      <c r="Y4" s="4" t="s">
        <v>38</v>
      </c>
    </row>
    <row r="5" s="4" customFormat="1" spans="1:25">
      <c r="A5" s="4">
        <v>16822477730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44522</v>
      </c>
      <c r="G5" s="5">
        <v>44523</v>
      </c>
      <c r="H5" s="4">
        <v>1</v>
      </c>
      <c r="I5" s="4">
        <v>1</v>
      </c>
      <c r="J5" s="4">
        <v>1</v>
      </c>
      <c r="K5" s="4" t="s">
        <v>29</v>
      </c>
      <c r="L5" s="4">
        <v>525</v>
      </c>
      <c r="M5" s="4">
        <v>525</v>
      </c>
      <c r="N5" s="4" t="s">
        <v>41</v>
      </c>
      <c r="O5" s="4" t="s">
        <v>31</v>
      </c>
      <c r="P5" s="4" t="s">
        <v>32</v>
      </c>
      <c r="Q5" s="4">
        <v>0</v>
      </c>
      <c r="R5" s="6">
        <v>44519</v>
      </c>
      <c r="S5" s="5">
        <v>44538</v>
      </c>
      <c r="T5" s="4" t="s">
        <v>33</v>
      </c>
      <c r="U5" s="4">
        <v>525</v>
      </c>
      <c r="V5" s="4">
        <v>0</v>
      </c>
      <c r="W5" s="4">
        <v>0</v>
      </c>
      <c r="X5" s="4">
        <v>2303626</v>
      </c>
      <c r="Y5" s="4" t="s">
        <v>42</v>
      </c>
    </row>
    <row r="6" s="4" customFormat="1" spans="1:23">
      <c r="A6" s="4">
        <v>16823256887</v>
      </c>
      <c r="B6" s="4" t="s">
        <v>25</v>
      </c>
      <c r="C6" s="4" t="s">
        <v>26</v>
      </c>
      <c r="D6" s="4" t="s">
        <v>27</v>
      </c>
      <c r="E6" s="4" t="s">
        <v>43</v>
      </c>
      <c r="F6" s="5">
        <v>44522</v>
      </c>
      <c r="G6" s="5">
        <v>44523</v>
      </c>
      <c r="H6" s="4">
        <v>1</v>
      </c>
      <c r="I6" s="4">
        <v>1</v>
      </c>
      <c r="J6" s="4">
        <v>1</v>
      </c>
      <c r="K6" s="4" t="s">
        <v>29</v>
      </c>
      <c r="L6" s="4">
        <v>459</v>
      </c>
      <c r="M6" s="4">
        <v>459</v>
      </c>
      <c r="N6" s="4" t="s">
        <v>44</v>
      </c>
      <c r="O6" s="4" t="s">
        <v>31</v>
      </c>
      <c r="P6" s="4" t="s">
        <v>32</v>
      </c>
      <c r="Q6" s="4">
        <v>0</v>
      </c>
      <c r="R6" s="6">
        <v>44519</v>
      </c>
      <c r="S6" s="5">
        <v>44538</v>
      </c>
      <c r="T6" s="4" t="s">
        <v>33</v>
      </c>
      <c r="U6" s="4">
        <v>459</v>
      </c>
      <c r="V6" s="4">
        <v>0</v>
      </c>
      <c r="W6" s="4">
        <v>0</v>
      </c>
    </row>
    <row r="7" s="4" customFormat="1" spans="1:23">
      <c r="A7" s="4">
        <v>16832731726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44522</v>
      </c>
      <c r="G7" s="5">
        <v>44523</v>
      </c>
      <c r="H7" s="4">
        <v>1</v>
      </c>
      <c r="I7" s="4">
        <v>1</v>
      </c>
      <c r="J7" s="4">
        <v>1</v>
      </c>
      <c r="K7" s="4" t="s">
        <v>29</v>
      </c>
      <c r="L7" s="4">
        <v>472</v>
      </c>
      <c r="M7" s="4">
        <v>472</v>
      </c>
      <c r="N7" s="4" t="s">
        <v>47</v>
      </c>
      <c r="O7" s="4" t="s">
        <v>31</v>
      </c>
      <c r="P7" s="4" t="s">
        <v>32</v>
      </c>
      <c r="Q7" s="4">
        <v>0</v>
      </c>
      <c r="R7" s="6">
        <v>44520</v>
      </c>
      <c r="S7" s="5">
        <v>44538</v>
      </c>
      <c r="T7" s="4" t="s">
        <v>33</v>
      </c>
      <c r="U7" s="4">
        <v>472</v>
      </c>
      <c r="V7" s="4">
        <v>0</v>
      </c>
      <c r="W7" s="4">
        <v>0</v>
      </c>
    </row>
    <row r="8" s="4" customFormat="1" spans="1:25">
      <c r="A8" s="4">
        <v>16834643559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44522</v>
      </c>
      <c r="G8" s="5">
        <v>44523</v>
      </c>
      <c r="H8" s="4">
        <v>1</v>
      </c>
      <c r="I8" s="4">
        <v>1</v>
      </c>
      <c r="J8" s="4">
        <v>1</v>
      </c>
      <c r="K8" s="4" t="s">
        <v>29</v>
      </c>
      <c r="L8" s="4">
        <v>413</v>
      </c>
      <c r="M8" s="4">
        <v>413</v>
      </c>
      <c r="N8" s="4" t="s">
        <v>50</v>
      </c>
      <c r="O8" s="4" t="s">
        <v>31</v>
      </c>
      <c r="P8" s="4" t="s">
        <v>32</v>
      </c>
      <c r="Q8" s="4">
        <v>0</v>
      </c>
      <c r="R8" s="6">
        <v>44521</v>
      </c>
      <c r="S8" s="5">
        <v>44538</v>
      </c>
      <c r="T8" s="4" t="s">
        <v>33</v>
      </c>
      <c r="U8" s="4">
        <v>413</v>
      </c>
      <c r="V8" s="4">
        <v>0</v>
      </c>
      <c r="W8" s="4">
        <v>0</v>
      </c>
      <c r="X8" s="4">
        <v>2306294</v>
      </c>
      <c r="Y8" s="4">
        <v>1566341</v>
      </c>
    </row>
    <row r="9" s="4" customFormat="1" spans="1:23">
      <c r="A9" s="4">
        <v>16832731726</v>
      </c>
      <c r="B9" s="4" t="s">
        <v>25</v>
      </c>
      <c r="C9" s="4" t="s">
        <v>51</v>
      </c>
      <c r="D9" s="4" t="s">
        <v>45</v>
      </c>
      <c r="E9" s="4" t="s">
        <v>46</v>
      </c>
      <c r="F9" s="5">
        <v>44522</v>
      </c>
      <c r="G9" s="5">
        <v>44523</v>
      </c>
      <c r="H9" s="4">
        <v>1</v>
      </c>
      <c r="I9" s="4">
        <v>1</v>
      </c>
      <c r="J9" s="4">
        <v>1</v>
      </c>
      <c r="K9" s="4" t="s">
        <v>29</v>
      </c>
      <c r="L9" s="4">
        <v>-472</v>
      </c>
      <c r="M9" s="4">
        <v>-472</v>
      </c>
      <c r="N9" s="4" t="s">
        <v>47</v>
      </c>
      <c r="O9" s="4" t="s">
        <v>31</v>
      </c>
      <c r="P9" s="4" t="s">
        <v>32</v>
      </c>
      <c r="Q9" s="4">
        <v>0</v>
      </c>
      <c r="R9" s="6">
        <v>44520</v>
      </c>
      <c r="S9" s="5">
        <v>44538</v>
      </c>
      <c r="T9" s="4" t="s">
        <v>33</v>
      </c>
      <c r="U9" s="4">
        <v>-472</v>
      </c>
      <c r="V9" s="4">
        <v>0</v>
      </c>
      <c r="W9" s="4">
        <v>0</v>
      </c>
    </row>
    <row r="10" s="4" customFormat="1" spans="1:25">
      <c r="A10" s="4">
        <v>16839826678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44522</v>
      </c>
      <c r="G10" s="5">
        <v>44523</v>
      </c>
      <c r="H10" s="4">
        <v>1</v>
      </c>
      <c r="I10" s="4">
        <v>1</v>
      </c>
      <c r="J10" s="4">
        <v>1</v>
      </c>
      <c r="K10" s="4" t="s">
        <v>29</v>
      </c>
      <c r="L10" s="4">
        <v>439</v>
      </c>
      <c r="M10" s="4">
        <v>439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44522</v>
      </c>
      <c r="S10" s="5">
        <v>44538</v>
      </c>
      <c r="T10" s="4" t="s">
        <v>33</v>
      </c>
      <c r="U10" s="4">
        <v>439</v>
      </c>
      <c r="V10" s="4">
        <v>0</v>
      </c>
      <c r="W10" s="4">
        <v>0</v>
      </c>
      <c r="X10" s="4"/>
      <c r="Y10" s="4" t="s">
        <v>55</v>
      </c>
    </row>
    <row r="11" s="4" customFormat="1" spans="1:23">
      <c r="A11" s="4">
        <v>16840489829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44522</v>
      </c>
      <c r="G11" s="5">
        <v>44523</v>
      </c>
      <c r="H11" s="4">
        <v>1</v>
      </c>
      <c r="I11" s="4">
        <v>1</v>
      </c>
      <c r="J11" s="4">
        <v>1</v>
      </c>
      <c r="K11" s="4" t="s">
        <v>29</v>
      </c>
      <c r="L11" s="4">
        <v>116</v>
      </c>
      <c r="M11" s="4">
        <v>116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44522</v>
      </c>
      <c r="S11" s="5">
        <v>44538</v>
      </c>
      <c r="T11" s="4" t="s">
        <v>33</v>
      </c>
      <c r="U11" s="4">
        <v>116</v>
      </c>
      <c r="V11" s="4">
        <v>0</v>
      </c>
      <c r="W11" s="4">
        <v>0</v>
      </c>
    </row>
    <row r="12" s="4" customFormat="1" spans="1:24">
      <c r="A12" s="4">
        <v>16840852099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44522</v>
      </c>
      <c r="G12" s="5">
        <v>44523</v>
      </c>
      <c r="H12" s="4">
        <v>1</v>
      </c>
      <c r="I12" s="4">
        <v>1</v>
      </c>
      <c r="J12" s="4">
        <v>1</v>
      </c>
      <c r="K12" s="4" t="s">
        <v>29</v>
      </c>
      <c r="L12" s="4">
        <v>218</v>
      </c>
      <c r="M12" s="4">
        <v>218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44522</v>
      </c>
      <c r="S12" s="5">
        <v>44538</v>
      </c>
      <c r="T12" s="4" t="s">
        <v>33</v>
      </c>
      <c r="U12" s="4">
        <v>218</v>
      </c>
      <c r="V12" s="4">
        <v>0</v>
      </c>
      <c r="W12" s="4">
        <v>0</v>
      </c>
      <c r="X12" s="4">
        <v>2307204</v>
      </c>
    </row>
    <row r="13" s="4" customFormat="1" spans="1:23">
      <c r="A13" s="4">
        <v>16841353918</v>
      </c>
      <c r="B13" s="4" t="s">
        <v>25</v>
      </c>
      <c r="C13" s="4" t="s">
        <v>26</v>
      </c>
      <c r="D13" s="4" t="s">
        <v>56</v>
      </c>
      <c r="E13" s="4" t="s">
        <v>62</v>
      </c>
      <c r="F13" s="5">
        <v>44522</v>
      </c>
      <c r="G13" s="5">
        <v>44523</v>
      </c>
      <c r="H13" s="4">
        <v>1</v>
      </c>
      <c r="I13" s="4">
        <v>1</v>
      </c>
      <c r="J13" s="4">
        <v>1</v>
      </c>
      <c r="K13" s="4" t="s">
        <v>29</v>
      </c>
      <c r="L13" s="4">
        <v>146</v>
      </c>
      <c r="M13" s="4">
        <v>146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44522</v>
      </c>
      <c r="S13" s="5">
        <v>44538</v>
      </c>
      <c r="T13" s="4" t="s">
        <v>33</v>
      </c>
      <c r="U13" s="4">
        <v>146</v>
      </c>
      <c r="V13" s="4">
        <v>0</v>
      </c>
      <c r="W13" s="4">
        <v>0</v>
      </c>
    </row>
    <row r="14" s="4" customFormat="1" spans="1:25">
      <c r="A14" s="4">
        <v>16841797929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44522</v>
      </c>
      <c r="G14" s="5">
        <v>44523</v>
      </c>
      <c r="H14" s="4">
        <v>1</v>
      </c>
      <c r="I14" s="4">
        <v>1</v>
      </c>
      <c r="J14" s="4">
        <v>1</v>
      </c>
      <c r="K14" s="4" t="s">
        <v>29</v>
      </c>
      <c r="L14" s="4">
        <v>223</v>
      </c>
      <c r="M14" s="4">
        <v>223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44522</v>
      </c>
      <c r="S14" s="5">
        <v>44538</v>
      </c>
      <c r="T14" s="4" t="s">
        <v>33</v>
      </c>
      <c r="U14" s="4">
        <v>223</v>
      </c>
      <c r="V14" s="4">
        <v>0</v>
      </c>
      <c r="W14" s="4">
        <v>0</v>
      </c>
      <c r="X14" s="4">
        <v>2307469</v>
      </c>
      <c r="Y14" s="4">
        <v>104047015934</v>
      </c>
    </row>
    <row r="15" s="4" customFormat="1" spans="1:23">
      <c r="A15" s="4">
        <v>16842175118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44522</v>
      </c>
      <c r="G15" s="5">
        <v>44523</v>
      </c>
      <c r="H15" s="4">
        <v>1</v>
      </c>
      <c r="I15" s="4">
        <v>1</v>
      </c>
      <c r="J15" s="4">
        <v>1</v>
      </c>
      <c r="K15" s="4" t="s">
        <v>29</v>
      </c>
      <c r="L15" s="4">
        <v>110</v>
      </c>
      <c r="M15" s="4">
        <v>110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44522</v>
      </c>
      <c r="S15" s="5">
        <v>44538</v>
      </c>
      <c r="T15" s="4" t="s">
        <v>33</v>
      </c>
      <c r="U15" s="4">
        <v>110</v>
      </c>
      <c r="V15" s="4">
        <v>0</v>
      </c>
      <c r="W15" s="4">
        <v>0</v>
      </c>
    </row>
    <row r="16" s="4" customFormat="1" spans="1:23">
      <c r="A16" s="4">
        <v>16842030062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44522</v>
      </c>
      <c r="G16" s="5">
        <v>44523</v>
      </c>
      <c r="H16" s="4">
        <v>1</v>
      </c>
      <c r="I16" s="4">
        <v>1</v>
      </c>
      <c r="J16" s="4">
        <v>1</v>
      </c>
      <c r="K16" s="4" t="s">
        <v>29</v>
      </c>
      <c r="L16" s="4">
        <v>123</v>
      </c>
      <c r="M16" s="4">
        <v>123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44522</v>
      </c>
      <c r="S16" s="5">
        <v>44538</v>
      </c>
      <c r="T16" s="4" t="s">
        <v>33</v>
      </c>
      <c r="U16" s="4">
        <v>123</v>
      </c>
      <c r="V16" s="4">
        <v>0</v>
      </c>
      <c r="W16" s="4">
        <v>0</v>
      </c>
    </row>
    <row r="17" s="4" customFormat="1" spans="1:25">
      <c r="A17" s="4">
        <v>16842443228</v>
      </c>
      <c r="B17" s="4" t="s">
        <v>25</v>
      </c>
      <c r="C17" s="4" t="s">
        <v>26</v>
      </c>
      <c r="D17" s="4" t="s">
        <v>73</v>
      </c>
      <c r="E17" s="4" t="s">
        <v>40</v>
      </c>
      <c r="F17" s="5">
        <v>44522</v>
      </c>
      <c r="G17" s="5">
        <v>44523</v>
      </c>
      <c r="H17" s="4">
        <v>1</v>
      </c>
      <c r="I17" s="4">
        <v>1</v>
      </c>
      <c r="J17" s="4">
        <v>1</v>
      </c>
      <c r="K17" s="4" t="s">
        <v>29</v>
      </c>
      <c r="L17" s="4">
        <v>276</v>
      </c>
      <c r="M17" s="4">
        <v>276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44522</v>
      </c>
      <c r="S17" s="5">
        <v>44538</v>
      </c>
      <c r="T17" s="4" t="s">
        <v>33</v>
      </c>
      <c r="U17" s="4">
        <v>276</v>
      </c>
      <c r="V17" s="4">
        <v>0</v>
      </c>
      <c r="W17" s="4">
        <v>0</v>
      </c>
      <c r="X17" s="4">
        <v>2307791</v>
      </c>
      <c r="Y17" s="4" t="s">
        <v>75</v>
      </c>
    </row>
    <row r="18" s="4" customFormat="1" spans="1:23">
      <c r="A18" s="4">
        <v>16842459546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44522</v>
      </c>
      <c r="G18" s="5">
        <v>44523</v>
      </c>
      <c r="H18" s="4">
        <v>1</v>
      </c>
      <c r="I18" s="4">
        <v>1</v>
      </c>
      <c r="J18" s="4">
        <v>1</v>
      </c>
      <c r="K18" s="4" t="s">
        <v>29</v>
      </c>
      <c r="L18" s="4">
        <v>307</v>
      </c>
      <c r="M18" s="4">
        <v>307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44522</v>
      </c>
      <c r="S18" s="5">
        <v>44538</v>
      </c>
      <c r="T18" s="4" t="s">
        <v>33</v>
      </c>
      <c r="U18" s="4">
        <v>307</v>
      </c>
      <c r="V18" s="4">
        <v>0</v>
      </c>
      <c r="W18" s="4">
        <v>0</v>
      </c>
    </row>
    <row r="19" s="4" customFormat="1" spans="1:24">
      <c r="A19" s="4">
        <v>16842549543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44522</v>
      </c>
      <c r="G19" s="5">
        <v>44523</v>
      </c>
      <c r="H19" s="4">
        <v>1</v>
      </c>
      <c r="I19" s="4">
        <v>1</v>
      </c>
      <c r="J19" s="4">
        <v>1</v>
      </c>
      <c r="K19" s="4" t="s">
        <v>29</v>
      </c>
      <c r="L19" s="4">
        <v>355</v>
      </c>
      <c r="M19" s="4">
        <v>355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44522</v>
      </c>
      <c r="S19" s="5">
        <v>44538</v>
      </c>
      <c r="T19" s="4" t="s">
        <v>33</v>
      </c>
      <c r="U19" s="4">
        <v>355</v>
      </c>
      <c r="V19" s="4">
        <v>0</v>
      </c>
      <c r="W19" s="4">
        <v>0</v>
      </c>
      <c r="X19" s="4">
        <v>2307846</v>
      </c>
    </row>
    <row r="20" s="4" customFormat="1" spans="1:23">
      <c r="A20" s="4">
        <v>16842592216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44522</v>
      </c>
      <c r="G20" s="5">
        <v>44523</v>
      </c>
      <c r="H20" s="4">
        <v>1</v>
      </c>
      <c r="I20" s="4">
        <v>1</v>
      </c>
      <c r="J20" s="4">
        <v>1</v>
      </c>
      <c r="K20" s="4" t="s">
        <v>29</v>
      </c>
      <c r="L20" s="4">
        <v>120</v>
      </c>
      <c r="M20" s="4">
        <v>120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44522</v>
      </c>
      <c r="S20" s="5">
        <v>44538</v>
      </c>
      <c r="T20" s="4" t="s">
        <v>33</v>
      </c>
      <c r="U20" s="4">
        <v>120</v>
      </c>
      <c r="V20" s="4">
        <v>0</v>
      </c>
      <c r="W20" s="4">
        <v>0</v>
      </c>
    </row>
    <row r="21" s="4" customFormat="1" spans="1:23">
      <c r="A21" s="4">
        <v>16845985649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44522</v>
      </c>
      <c r="G21" s="5">
        <v>44523</v>
      </c>
      <c r="H21" s="4">
        <v>1</v>
      </c>
      <c r="I21" s="4">
        <v>1</v>
      </c>
      <c r="J21" s="4">
        <v>1</v>
      </c>
      <c r="K21" s="4" t="s">
        <v>29</v>
      </c>
      <c r="L21" s="4">
        <v>143</v>
      </c>
      <c r="M21" s="4">
        <v>143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44522</v>
      </c>
      <c r="S21" s="5">
        <v>44538</v>
      </c>
      <c r="T21" s="4" t="s">
        <v>33</v>
      </c>
      <c r="U21" s="4">
        <v>143</v>
      </c>
      <c r="V21" s="4">
        <v>0</v>
      </c>
      <c r="W21" s="4">
        <v>0</v>
      </c>
    </row>
    <row r="22" s="4" customFormat="1" spans="1:23">
      <c r="A22" s="4">
        <v>16846473659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44522</v>
      </c>
      <c r="G22" s="5">
        <v>44523</v>
      </c>
      <c r="H22" s="4">
        <v>1</v>
      </c>
      <c r="I22" s="4">
        <v>1</v>
      </c>
      <c r="J22" s="4">
        <v>1</v>
      </c>
      <c r="K22" s="4" t="s">
        <v>29</v>
      </c>
      <c r="L22" s="4">
        <v>446</v>
      </c>
      <c r="M22" s="4">
        <v>446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44522</v>
      </c>
      <c r="S22" s="5">
        <v>44538</v>
      </c>
      <c r="T22" s="4" t="s">
        <v>33</v>
      </c>
      <c r="U22" s="4">
        <v>446</v>
      </c>
      <c r="V22" s="4">
        <v>0</v>
      </c>
      <c r="W22" s="4">
        <v>0</v>
      </c>
    </row>
    <row r="23" s="4" customFormat="1" spans="1:24">
      <c r="A23" s="4">
        <v>16846759906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44522</v>
      </c>
      <c r="G23" s="5">
        <v>44523</v>
      </c>
      <c r="H23" s="4">
        <v>1</v>
      </c>
      <c r="I23" s="4">
        <v>1</v>
      </c>
      <c r="J23" s="4">
        <v>1</v>
      </c>
      <c r="K23" s="4" t="s">
        <v>29</v>
      </c>
      <c r="L23" s="4">
        <v>774</v>
      </c>
      <c r="M23" s="4">
        <v>774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44522</v>
      </c>
      <c r="S23" s="5">
        <v>44538</v>
      </c>
      <c r="T23" s="4" t="s">
        <v>33</v>
      </c>
      <c r="U23" s="4">
        <v>774</v>
      </c>
      <c r="V23" s="4">
        <v>0</v>
      </c>
      <c r="W23" s="4">
        <v>0</v>
      </c>
      <c r="X23" s="4">
        <v>2308208</v>
      </c>
    </row>
    <row r="24" s="4" customFormat="1" spans="1:24">
      <c r="A24" s="4">
        <v>15588294722</v>
      </c>
      <c r="B24" s="4" t="s">
        <v>25</v>
      </c>
      <c r="C24" s="4" t="s">
        <v>94</v>
      </c>
      <c r="D24" s="4" t="s">
        <v>95</v>
      </c>
      <c r="E24" s="4" t="s">
        <v>96</v>
      </c>
      <c r="F24" s="5">
        <v>44394</v>
      </c>
      <c r="G24" s="5">
        <v>44395</v>
      </c>
      <c r="H24" s="4">
        <v>2</v>
      </c>
      <c r="I24" s="4">
        <v>1</v>
      </c>
      <c r="J24" s="4">
        <v>2</v>
      </c>
      <c r="K24" s="4" t="s">
        <v>29</v>
      </c>
      <c r="L24" s="4">
        <v>1744</v>
      </c>
      <c r="M24" s="4">
        <v>1744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44368.0510416667</v>
      </c>
      <c r="S24" s="5">
        <v>44538</v>
      </c>
      <c r="T24" s="4" t="s">
        <v>33</v>
      </c>
      <c r="U24" s="4">
        <v>1744</v>
      </c>
      <c r="V24" s="4">
        <v>0</v>
      </c>
      <c r="W24" s="4">
        <v>0</v>
      </c>
      <c r="X24" s="4">
        <v>2165088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29" sqref="A29:C31"/>
    </sheetView>
  </sheetViews>
  <sheetFormatPr defaultColWidth="9" defaultRowHeight="13.5"/>
  <cols>
    <col min="1" max="1" width="13.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4">
        <v>16729271576</v>
      </c>
      <c r="B2" s="5">
        <v>44521</v>
      </c>
      <c r="C2" s="5">
        <v>44523</v>
      </c>
      <c r="D2" s="4">
        <v>766</v>
      </c>
      <c r="E2" s="4" t="str">
        <f>VLOOKUP(A2,HOP!A:L,12,0)</f>
        <v>766.00</v>
      </c>
      <c r="F2" s="4" t="str">
        <f>VLOOKUP(A2,HOP!A:C,3,0)</f>
        <v>2288198</v>
      </c>
      <c r="G2" s="4">
        <f>D2-E2</f>
        <v>0</v>
      </c>
      <c r="H2" s="4" t="str">
        <f>$H$1&amp;F2</f>
        <v>，2288198</v>
      </c>
      <c r="I2" s="4" t="str">
        <f>VLOOKUP(A2,HOP!A:T,20,0)</f>
        <v>直连</v>
      </c>
    </row>
    <row r="3" s="4" customFormat="1" spans="1:9">
      <c r="A3" s="4">
        <v>16777222699</v>
      </c>
      <c r="B3" s="5">
        <v>44522</v>
      </c>
      <c r="C3" s="5">
        <v>44523</v>
      </c>
      <c r="D3" s="4">
        <v>407</v>
      </c>
      <c r="E3" s="4" t="str">
        <f>VLOOKUP(A3,HOP!A:L,12,0)</f>
        <v>407.00</v>
      </c>
      <c r="F3" s="4" t="str">
        <f>VLOOKUP(A3,HOP!A:C,3,0)</f>
        <v>2297612</v>
      </c>
      <c r="G3" s="4">
        <f t="shared" ref="G3:G23" si="0">D3-E3</f>
        <v>0</v>
      </c>
      <c r="H3" s="4" t="str">
        <f t="shared" ref="H3:H23" si="1">$H$1&amp;F3</f>
        <v>，2297612</v>
      </c>
      <c r="I3" s="4" t="str">
        <f>VLOOKUP(A3,HOP!A:T,20,0)</f>
        <v>直连</v>
      </c>
    </row>
    <row r="4" s="4" customFormat="1" spans="1:9">
      <c r="A4" s="4">
        <v>16795126087</v>
      </c>
      <c r="B4" s="5">
        <v>44521</v>
      </c>
      <c r="C4" s="5">
        <v>44523</v>
      </c>
      <c r="D4" s="4">
        <v>292</v>
      </c>
      <c r="E4" s="4" t="str">
        <f>VLOOKUP(A4,HOP!A:L,12,0)</f>
        <v>292.00</v>
      </c>
      <c r="F4" s="4" t="str">
        <f>VLOOKUP(A4,HOP!A:C,3,0)</f>
        <v>2299461</v>
      </c>
      <c r="G4" s="4">
        <f t="shared" si="0"/>
        <v>0</v>
      </c>
      <c r="H4" s="4" t="str">
        <f t="shared" si="1"/>
        <v>，2299461</v>
      </c>
      <c r="I4" s="4" t="str">
        <f>VLOOKUP(A4,HOP!A:T,20,0)</f>
        <v>直连</v>
      </c>
    </row>
    <row r="5" s="4" customFormat="1" spans="1:9">
      <c r="A5" s="4">
        <v>16822477730</v>
      </c>
      <c r="B5" s="5">
        <v>44522</v>
      </c>
      <c r="C5" s="5">
        <v>44523</v>
      </c>
      <c r="D5" s="4">
        <v>525</v>
      </c>
      <c r="E5" s="4" t="str">
        <f>VLOOKUP(A5,HOP!A:L,12,0)</f>
        <v>525.00</v>
      </c>
      <c r="F5" s="4" t="str">
        <f>VLOOKUP(A5,HOP!A:C,3,0)</f>
        <v>2303626</v>
      </c>
      <c r="G5" s="4">
        <f t="shared" si="0"/>
        <v>0</v>
      </c>
      <c r="H5" s="4" t="str">
        <f t="shared" si="1"/>
        <v>，2303626</v>
      </c>
      <c r="I5" s="4" t="str">
        <f>VLOOKUP(A5,HOP!A:T,20,0)</f>
        <v>直连</v>
      </c>
    </row>
    <row r="6" s="4" customFormat="1" spans="1:9">
      <c r="A6" s="4">
        <v>16823256887</v>
      </c>
      <c r="B6" s="5">
        <v>44522</v>
      </c>
      <c r="C6" s="5">
        <v>44523</v>
      </c>
      <c r="D6" s="4">
        <v>459</v>
      </c>
      <c r="E6" s="4" t="str">
        <f>VLOOKUP(A6,HOP!A:L,12,0)</f>
        <v>459.00</v>
      </c>
      <c r="F6" s="4" t="str">
        <f>VLOOKUP(A6,HOP!A:C,3,0)</f>
        <v>2303832</v>
      </c>
      <c r="G6" s="4">
        <f t="shared" si="0"/>
        <v>0</v>
      </c>
      <c r="H6" s="4" t="str">
        <f t="shared" si="1"/>
        <v>，2303832</v>
      </c>
      <c r="I6" s="4" t="str">
        <f>VLOOKUP(A6,HOP!A:T,20,0)</f>
        <v>直连</v>
      </c>
    </row>
    <row r="7" s="4" customFormat="1" hidden="1" spans="1:9">
      <c r="A7" s="4">
        <v>16832731726</v>
      </c>
      <c r="B7" s="5">
        <v>44522</v>
      </c>
      <c r="C7" s="5">
        <v>44523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16834643559</v>
      </c>
      <c r="B8" s="5">
        <v>44522</v>
      </c>
      <c r="C8" s="5">
        <v>44523</v>
      </c>
      <c r="D8" s="4">
        <v>413</v>
      </c>
      <c r="E8" s="4" t="str">
        <f>VLOOKUP(A8,HOP!A:L,12,0)</f>
        <v>413.00</v>
      </c>
      <c r="F8" s="4" t="str">
        <f>VLOOKUP(A8,HOP!A:C,3,0)</f>
        <v>2306294</v>
      </c>
      <c r="G8" s="4">
        <f t="shared" si="0"/>
        <v>0</v>
      </c>
      <c r="H8" s="4" t="str">
        <f t="shared" si="1"/>
        <v>，2306294</v>
      </c>
      <c r="I8" s="4" t="str">
        <f>VLOOKUP(A8,HOP!A:T,20,0)</f>
        <v>直采</v>
      </c>
    </row>
    <row r="9" s="4" customFormat="1" spans="1:9">
      <c r="A9" s="4">
        <v>16839826678</v>
      </c>
      <c r="B9" s="5">
        <v>44522</v>
      </c>
      <c r="C9" s="5">
        <v>44523</v>
      </c>
      <c r="D9" s="4">
        <v>439</v>
      </c>
      <c r="E9" s="4" t="str">
        <f>VLOOKUP(A9,HOP!A:L,12,0)</f>
        <v>439.00</v>
      </c>
      <c r="F9" s="4" t="str">
        <f>VLOOKUP(A9,HOP!A:C,3,0)</f>
        <v>2306852</v>
      </c>
      <c r="G9" s="4">
        <f t="shared" si="0"/>
        <v>0</v>
      </c>
      <c r="H9" s="4" t="str">
        <f t="shared" si="1"/>
        <v>，2306852</v>
      </c>
      <c r="I9" s="4" t="str">
        <f>VLOOKUP(A9,HOP!A:T,20,0)</f>
        <v>直连</v>
      </c>
    </row>
    <row r="10" s="4" customFormat="1" spans="1:9">
      <c r="A10" s="4">
        <v>16840489829</v>
      </c>
      <c r="B10" s="5">
        <v>44522</v>
      </c>
      <c r="C10" s="5">
        <v>44523</v>
      </c>
      <c r="D10" s="4">
        <v>116</v>
      </c>
      <c r="E10" s="4" t="str">
        <f>VLOOKUP(A10,HOP!A:L,12,0)</f>
        <v>116.00</v>
      </c>
      <c r="F10" s="4" t="str">
        <f>VLOOKUP(A10,HOP!A:C,3,0)</f>
        <v>2307106</v>
      </c>
      <c r="G10" s="4">
        <f t="shared" si="0"/>
        <v>0</v>
      </c>
      <c r="H10" s="4" t="str">
        <f t="shared" si="1"/>
        <v>，2307106</v>
      </c>
      <c r="I10" s="4" t="str">
        <f>VLOOKUP(A10,HOP!A:T,20,0)</f>
        <v>直连</v>
      </c>
    </row>
    <row r="11" s="4" customFormat="1" spans="1:9">
      <c r="A11" s="4">
        <v>16840852099</v>
      </c>
      <c r="B11" s="5">
        <v>44522</v>
      </c>
      <c r="C11" s="5">
        <v>44523</v>
      </c>
      <c r="D11" s="4">
        <v>218</v>
      </c>
      <c r="E11" s="4" t="str">
        <f>VLOOKUP(A11,HOP!A:L,12,0)</f>
        <v>218.00</v>
      </c>
      <c r="F11" s="4" t="str">
        <f>VLOOKUP(A11,HOP!A:C,3,0)</f>
        <v>2307204</v>
      </c>
      <c r="G11" s="4">
        <f t="shared" si="0"/>
        <v>0</v>
      </c>
      <c r="H11" s="4" t="str">
        <f t="shared" si="1"/>
        <v>，2307204</v>
      </c>
      <c r="I11" s="4" t="str">
        <f>VLOOKUP(A11,HOP!A:T,20,0)</f>
        <v>直连</v>
      </c>
    </row>
    <row r="12" s="4" customFormat="1" spans="1:9">
      <c r="A12" s="4">
        <v>16841353918</v>
      </c>
      <c r="B12" s="5">
        <v>44522</v>
      </c>
      <c r="C12" s="5">
        <v>44523</v>
      </c>
      <c r="D12" s="4">
        <v>146</v>
      </c>
      <c r="E12" s="4" t="str">
        <f>VLOOKUP(A12,HOP!A:L,12,0)</f>
        <v>146.00</v>
      </c>
      <c r="F12" s="4" t="str">
        <f>VLOOKUP(A12,HOP!A:C,3,0)</f>
        <v>2307344</v>
      </c>
      <c r="G12" s="4">
        <f t="shared" si="0"/>
        <v>0</v>
      </c>
      <c r="H12" s="4" t="str">
        <f t="shared" si="1"/>
        <v>，2307344</v>
      </c>
      <c r="I12" s="4" t="str">
        <f>VLOOKUP(A12,HOP!A:T,20,0)</f>
        <v>直连</v>
      </c>
    </row>
    <row r="13" s="4" customFormat="1" spans="1:9">
      <c r="A13" s="4">
        <v>16841797929</v>
      </c>
      <c r="B13" s="5">
        <v>44522</v>
      </c>
      <c r="C13" s="5">
        <v>44523</v>
      </c>
      <c r="D13" s="4">
        <v>223</v>
      </c>
      <c r="E13" s="4" t="str">
        <f>VLOOKUP(A13,HOP!A:L,12,0)</f>
        <v>223.00</v>
      </c>
      <c r="F13" s="4" t="str">
        <f>VLOOKUP(A13,HOP!A:C,3,0)</f>
        <v>2307469</v>
      </c>
      <c r="G13" s="4">
        <f t="shared" si="0"/>
        <v>0</v>
      </c>
      <c r="H13" s="4" t="str">
        <f t="shared" si="1"/>
        <v>，2307469</v>
      </c>
      <c r="I13" s="4" t="str">
        <f>VLOOKUP(A13,HOP!A:T,20,0)</f>
        <v>直连</v>
      </c>
    </row>
    <row r="14" s="4" customFormat="1" spans="1:9">
      <c r="A14" s="4">
        <v>16842175118</v>
      </c>
      <c r="B14" s="5">
        <v>44522</v>
      </c>
      <c r="C14" s="5">
        <v>44523</v>
      </c>
      <c r="D14" s="4">
        <v>110</v>
      </c>
      <c r="E14" s="4" t="str">
        <f>VLOOKUP(A14,HOP!A:L,12,0)</f>
        <v>110.00</v>
      </c>
      <c r="F14" s="4" t="str">
        <f>VLOOKUP(A14,HOP!A:C,3,0)</f>
        <v>2307632</v>
      </c>
      <c r="G14" s="4">
        <f t="shared" si="0"/>
        <v>0</v>
      </c>
      <c r="H14" s="4" t="str">
        <f t="shared" si="1"/>
        <v>，2307632</v>
      </c>
      <c r="I14" s="4" t="str">
        <f>VLOOKUP(A14,HOP!A:T,20,0)</f>
        <v>直连</v>
      </c>
    </row>
    <row r="15" s="4" customFormat="1" spans="1:9">
      <c r="A15" s="4">
        <v>16842030062</v>
      </c>
      <c r="B15" s="5">
        <v>44522</v>
      </c>
      <c r="C15" s="5">
        <v>44523</v>
      </c>
      <c r="D15" s="4">
        <v>123</v>
      </c>
      <c r="E15" s="4" t="str">
        <f>VLOOKUP(A15,HOP!A:L,12,0)</f>
        <v>123.00</v>
      </c>
      <c r="F15" s="4" t="str">
        <f>VLOOKUP(A15,HOP!A:C,3,0)</f>
        <v>2307658</v>
      </c>
      <c r="G15" s="4">
        <f t="shared" si="0"/>
        <v>0</v>
      </c>
      <c r="H15" s="4" t="str">
        <f t="shared" si="1"/>
        <v>，2307658</v>
      </c>
      <c r="I15" s="4" t="str">
        <f>VLOOKUP(A15,HOP!A:T,20,0)</f>
        <v>直连</v>
      </c>
    </row>
    <row r="16" s="4" customFormat="1" spans="1:9">
      <c r="A16" s="4">
        <v>16842443228</v>
      </c>
      <c r="B16" s="5">
        <v>44522</v>
      </c>
      <c r="C16" s="5">
        <v>44523</v>
      </c>
      <c r="D16" s="4">
        <v>276</v>
      </c>
      <c r="E16" s="4" t="str">
        <f>VLOOKUP(A16,HOP!A:L,12,0)</f>
        <v>276.00</v>
      </c>
      <c r="F16" s="4" t="str">
        <f>VLOOKUP(A16,HOP!A:C,3,0)</f>
        <v>2307791</v>
      </c>
      <c r="G16" s="4">
        <f t="shared" si="0"/>
        <v>0</v>
      </c>
      <c r="H16" s="4" t="str">
        <f t="shared" si="1"/>
        <v>，2307791</v>
      </c>
      <c r="I16" s="4" t="str">
        <f>VLOOKUP(A16,HOP!A:T,20,0)</f>
        <v>直连</v>
      </c>
    </row>
    <row r="17" s="4" customFormat="1" spans="1:9">
      <c r="A17" s="4">
        <v>16842459546</v>
      </c>
      <c r="B17" s="5">
        <v>44522</v>
      </c>
      <c r="C17" s="5">
        <v>44523</v>
      </c>
      <c r="D17" s="4">
        <v>307</v>
      </c>
      <c r="E17" s="4" t="str">
        <f>VLOOKUP(A17,HOP!A:L,12,0)</f>
        <v>307.00</v>
      </c>
      <c r="F17" s="4" t="str">
        <f>VLOOKUP(A17,HOP!A:C,3,0)</f>
        <v>2307814</v>
      </c>
      <c r="G17" s="4">
        <f t="shared" si="0"/>
        <v>0</v>
      </c>
      <c r="H17" s="4" t="str">
        <f t="shared" si="1"/>
        <v>，2307814</v>
      </c>
      <c r="I17" s="4" t="str">
        <f>VLOOKUP(A17,HOP!A:T,20,0)</f>
        <v>直连</v>
      </c>
    </row>
    <row r="18" s="4" customFormat="1" spans="1:9">
      <c r="A18" s="4">
        <v>16842549543</v>
      </c>
      <c r="B18" s="5">
        <v>44522</v>
      </c>
      <c r="C18" s="5">
        <v>44523</v>
      </c>
      <c r="D18" s="4">
        <v>355</v>
      </c>
      <c r="E18" s="4" t="str">
        <f>VLOOKUP(A18,HOP!A:L,12,0)</f>
        <v>355.00</v>
      </c>
      <c r="F18" s="4" t="str">
        <f>VLOOKUP(A18,HOP!A:C,3,0)</f>
        <v>2307846</v>
      </c>
      <c r="G18" s="4">
        <f t="shared" si="0"/>
        <v>0</v>
      </c>
      <c r="H18" s="4" t="str">
        <f t="shared" si="1"/>
        <v>，2307846</v>
      </c>
      <c r="I18" s="4" t="str">
        <f>VLOOKUP(A18,HOP!A:T,20,0)</f>
        <v>直连</v>
      </c>
    </row>
    <row r="19" s="4" customFormat="1" spans="1:9">
      <c r="A19" s="4">
        <v>16842592216</v>
      </c>
      <c r="B19" s="5">
        <v>44522</v>
      </c>
      <c r="C19" s="5">
        <v>44523</v>
      </c>
      <c r="D19" s="4">
        <v>120</v>
      </c>
      <c r="E19" s="4" t="str">
        <f>VLOOKUP(A19,HOP!A:L,12,0)</f>
        <v>120.00</v>
      </c>
      <c r="F19" s="4" t="str">
        <f>VLOOKUP(A19,HOP!A:C,3,0)</f>
        <v>2307872</v>
      </c>
      <c r="G19" s="4">
        <f t="shared" si="0"/>
        <v>0</v>
      </c>
      <c r="H19" s="4" t="str">
        <f t="shared" si="1"/>
        <v>，2307872</v>
      </c>
      <c r="I19" s="4" t="str">
        <f>VLOOKUP(A19,HOP!A:T,20,0)</f>
        <v>直连</v>
      </c>
    </row>
    <row r="20" s="4" customFormat="1" spans="1:9">
      <c r="A20" s="4">
        <v>16845985649</v>
      </c>
      <c r="B20" s="5">
        <v>44522</v>
      </c>
      <c r="C20" s="5">
        <v>44523</v>
      </c>
      <c r="D20" s="4">
        <v>143</v>
      </c>
      <c r="E20" s="4" t="str">
        <f>VLOOKUP(A20,HOP!A:L,12,0)</f>
        <v>143.00</v>
      </c>
      <c r="F20" s="4" t="str">
        <f>VLOOKUP(A20,HOP!A:C,3,0)</f>
        <v>2308005</v>
      </c>
      <c r="G20" s="4">
        <f t="shared" si="0"/>
        <v>0</v>
      </c>
      <c r="H20" s="4" t="str">
        <f t="shared" si="1"/>
        <v>，2308005</v>
      </c>
      <c r="I20" s="4" t="str">
        <f>VLOOKUP(A20,HOP!A:T,20,0)</f>
        <v>直连</v>
      </c>
    </row>
    <row r="21" s="4" customFormat="1" spans="1:9">
      <c r="A21" s="4">
        <v>16846473659</v>
      </c>
      <c r="B21" s="5">
        <v>44522</v>
      </c>
      <c r="C21" s="5">
        <v>44523</v>
      </c>
      <c r="D21" s="4">
        <v>446</v>
      </c>
      <c r="E21" s="4" t="str">
        <f>VLOOKUP(A21,HOP!A:L,12,0)</f>
        <v>446.00</v>
      </c>
      <c r="F21" s="4" t="str">
        <f>VLOOKUP(A21,HOP!A:C,3,0)</f>
        <v>2308117</v>
      </c>
      <c r="G21" s="4">
        <f t="shared" si="0"/>
        <v>0</v>
      </c>
      <c r="H21" s="4" t="str">
        <f t="shared" si="1"/>
        <v>，2308117</v>
      </c>
      <c r="I21" s="4" t="str">
        <f>VLOOKUP(A21,HOP!A:T,20,0)</f>
        <v>直连</v>
      </c>
    </row>
    <row r="22" s="4" customFormat="1" spans="1:9">
      <c r="A22" s="4">
        <v>16846759906</v>
      </c>
      <c r="B22" s="5">
        <v>44522</v>
      </c>
      <c r="C22" s="5">
        <v>44523</v>
      </c>
      <c r="D22" s="4">
        <v>774</v>
      </c>
      <c r="E22" s="4" t="str">
        <f>VLOOKUP(A22,HOP!A:L,12,0)</f>
        <v>774.00</v>
      </c>
      <c r="F22" s="4" t="str">
        <f>VLOOKUP(A22,HOP!A:C,3,0)</f>
        <v>2308208</v>
      </c>
      <c r="G22" s="4">
        <f t="shared" si="0"/>
        <v>0</v>
      </c>
      <c r="H22" s="4" t="str">
        <f t="shared" si="1"/>
        <v>，2308208</v>
      </c>
      <c r="I22" s="4" t="str">
        <f>VLOOKUP(A22,HOP!A:T,20,0)</f>
        <v>直连</v>
      </c>
    </row>
    <row r="23" s="4" customFormat="1" spans="1:9">
      <c r="A23" s="4">
        <v>15588294722</v>
      </c>
      <c r="B23" s="5">
        <v>44394</v>
      </c>
      <c r="C23" s="5">
        <v>44395</v>
      </c>
      <c r="D23" s="4">
        <v>1744</v>
      </c>
      <c r="E23" s="4">
        <v>1744</v>
      </c>
      <c r="F23" s="4">
        <v>2165088</v>
      </c>
      <c r="G23" s="4">
        <f t="shared" si="0"/>
        <v>0</v>
      </c>
      <c r="H23" s="4" t="str">
        <f t="shared" si="1"/>
        <v>，2165088</v>
      </c>
      <c r="I23" s="4" t="e">
        <f>VLOOKUP(A23,HOP!A:T,20,0)</f>
        <v>#N/A</v>
      </c>
    </row>
    <row r="25" spans="4:4">
      <c r="D25" s="4">
        <f>SUM(D2:D24)</f>
        <v>8402</v>
      </c>
    </row>
    <row r="26" spans="4:4">
      <c r="D26" s="4" t="s">
        <v>99</v>
      </c>
    </row>
    <row r="29" spans="1:3">
      <c r="A29" s="4" t="s">
        <v>100</v>
      </c>
      <c r="C29" s="4">
        <v>2157</v>
      </c>
    </row>
    <row r="30" spans="1:3">
      <c r="A30" s="4" t="s">
        <v>101</v>
      </c>
      <c r="C30" s="4">
        <v>6245</v>
      </c>
    </row>
    <row r="31" spans="1:3">
      <c r="A31" s="4" t="s">
        <v>102</v>
      </c>
      <c r="C31" s="4">
        <f>SUBTOTAL(9,C29:C30)</f>
        <v>8402</v>
      </c>
    </row>
  </sheetData>
  <autoFilter ref="A1:XFD26">
    <filterColumn colId="3">
      <filters blank="1">
        <filter val="110"/>
        <filter val="292"/>
        <filter val="413"/>
        <filter val="355"/>
        <filter val="116"/>
        <filter val="218"/>
        <filter val="459"/>
        <filter val="8402 CNY"/>
        <filter val="120"/>
        <filter val="123"/>
        <filter val="223"/>
        <filter val="525"/>
        <filter val="766"/>
        <filter val="774"/>
        <filter val="276"/>
        <filter val="439"/>
        <filter val="8402"/>
        <filter val="143"/>
        <filter val="1744"/>
        <filter val="146"/>
        <filter val="446"/>
        <filter val="307"/>
        <filter val="4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</row>
    <row r="2" s="1" customFormat="1" spans="1:20">
      <c r="A2" s="3">
        <v>16729271576</v>
      </c>
      <c r="B2" s="1" t="s">
        <v>120</v>
      </c>
      <c r="C2" s="1" t="s">
        <v>121</v>
      </c>
      <c r="D2" s="1" t="s">
        <v>122</v>
      </c>
      <c r="E2" s="1" t="s">
        <v>123</v>
      </c>
      <c r="F2" s="1" t="s">
        <v>124</v>
      </c>
      <c r="G2" s="1" t="s">
        <v>125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</row>
    <row r="3" s="1" customFormat="1" spans="1:20">
      <c r="A3" s="3">
        <v>16777222699</v>
      </c>
      <c r="B3" s="1" t="s">
        <v>136</v>
      </c>
      <c r="C3" s="1" t="s">
        <v>137</v>
      </c>
      <c r="D3" s="1" t="s">
        <v>122</v>
      </c>
      <c r="E3" s="1" t="s">
        <v>138</v>
      </c>
      <c r="F3" s="1" t="s">
        <v>139</v>
      </c>
      <c r="G3" s="1" t="s">
        <v>125</v>
      </c>
      <c r="H3" s="1" t="s">
        <v>126</v>
      </c>
      <c r="I3" s="1" t="s">
        <v>140</v>
      </c>
      <c r="J3" s="1" t="s">
        <v>128</v>
      </c>
      <c r="K3" s="1" t="s">
        <v>140</v>
      </c>
      <c r="L3" s="1" t="s">
        <v>140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141</v>
      </c>
      <c r="R3" s="1" t="s">
        <v>133</v>
      </c>
      <c r="S3" s="1" t="s">
        <v>134</v>
      </c>
      <c r="T3" s="1" t="s">
        <v>135</v>
      </c>
    </row>
    <row r="4" s="1" customFormat="1" spans="1:20">
      <c r="A4" s="3">
        <v>16795126087</v>
      </c>
      <c r="B4" s="1" t="s">
        <v>142</v>
      </c>
      <c r="C4" s="1" t="s">
        <v>143</v>
      </c>
      <c r="D4" s="1" t="s">
        <v>144</v>
      </c>
      <c r="E4" s="1" t="s">
        <v>37</v>
      </c>
      <c r="F4" s="1" t="s">
        <v>124</v>
      </c>
      <c r="G4" s="1" t="s">
        <v>125</v>
      </c>
      <c r="H4" s="1" t="s">
        <v>126</v>
      </c>
      <c r="I4" s="1" t="s">
        <v>145</v>
      </c>
      <c r="J4" s="1" t="s">
        <v>128</v>
      </c>
      <c r="K4" s="1" t="s">
        <v>145</v>
      </c>
      <c r="L4" s="1" t="s">
        <v>145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146</v>
      </c>
      <c r="R4" s="1" t="s">
        <v>133</v>
      </c>
      <c r="S4" s="1" t="s">
        <v>134</v>
      </c>
      <c r="T4" s="1" t="s">
        <v>135</v>
      </c>
    </row>
    <row r="5" s="1" customFormat="1" spans="1:20">
      <c r="A5" s="3">
        <v>16822477730</v>
      </c>
      <c r="B5" s="1" t="s">
        <v>147</v>
      </c>
      <c r="C5" s="1" t="s">
        <v>148</v>
      </c>
      <c r="D5" s="1" t="s">
        <v>149</v>
      </c>
      <c r="E5" s="1" t="s">
        <v>41</v>
      </c>
      <c r="F5" s="1" t="s">
        <v>139</v>
      </c>
      <c r="G5" s="1" t="s">
        <v>125</v>
      </c>
      <c r="H5" s="1" t="s">
        <v>126</v>
      </c>
      <c r="I5" s="1" t="s">
        <v>150</v>
      </c>
      <c r="J5" s="1" t="s">
        <v>128</v>
      </c>
      <c r="K5" s="1" t="s">
        <v>150</v>
      </c>
      <c r="L5" s="1" t="s">
        <v>150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151</v>
      </c>
      <c r="R5" s="1" t="s">
        <v>133</v>
      </c>
      <c r="S5" s="1" t="s">
        <v>134</v>
      </c>
      <c r="T5" s="1" t="s">
        <v>135</v>
      </c>
    </row>
    <row r="6" s="1" customFormat="1" spans="1:20">
      <c r="A6" s="3">
        <v>16823256887</v>
      </c>
      <c r="B6" s="1" t="s">
        <v>147</v>
      </c>
      <c r="C6" s="1" t="s">
        <v>152</v>
      </c>
      <c r="D6" s="1" t="s">
        <v>122</v>
      </c>
      <c r="E6" s="1" t="s">
        <v>153</v>
      </c>
      <c r="F6" s="1" t="s">
        <v>139</v>
      </c>
      <c r="G6" s="1" t="s">
        <v>125</v>
      </c>
      <c r="H6" s="1" t="s">
        <v>126</v>
      </c>
      <c r="I6" s="1" t="s">
        <v>154</v>
      </c>
      <c r="J6" s="1" t="s">
        <v>128</v>
      </c>
      <c r="K6" s="1" t="s">
        <v>154</v>
      </c>
      <c r="L6" s="1" t="s">
        <v>154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155</v>
      </c>
      <c r="R6" s="1" t="s">
        <v>133</v>
      </c>
      <c r="S6" s="1" t="s">
        <v>134</v>
      </c>
      <c r="T6" s="1" t="s">
        <v>135</v>
      </c>
    </row>
    <row r="7" s="1" customFormat="1" spans="1:20">
      <c r="A7" s="3">
        <v>16834643559</v>
      </c>
      <c r="B7" s="1" t="s">
        <v>124</v>
      </c>
      <c r="C7" s="1" t="s">
        <v>156</v>
      </c>
      <c r="D7" s="1" t="s">
        <v>157</v>
      </c>
      <c r="E7" s="1" t="s">
        <v>50</v>
      </c>
      <c r="F7" s="1" t="s">
        <v>139</v>
      </c>
      <c r="G7" s="1" t="s">
        <v>125</v>
      </c>
      <c r="H7" s="1" t="s">
        <v>126</v>
      </c>
      <c r="I7" s="1" t="s">
        <v>158</v>
      </c>
      <c r="J7" s="1" t="s">
        <v>128</v>
      </c>
      <c r="K7" s="1" t="s">
        <v>158</v>
      </c>
      <c r="L7" s="1" t="s">
        <v>158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159</v>
      </c>
      <c r="R7" s="1" t="s">
        <v>133</v>
      </c>
      <c r="S7" s="1" t="s">
        <v>134</v>
      </c>
      <c r="T7" s="1" t="s">
        <v>160</v>
      </c>
    </row>
    <row r="8" s="1" customFormat="1" spans="1:20">
      <c r="A8" s="3">
        <v>16839826678</v>
      </c>
      <c r="B8" s="1" t="s">
        <v>139</v>
      </c>
      <c r="C8" s="1" t="s">
        <v>161</v>
      </c>
      <c r="D8" s="1" t="s">
        <v>162</v>
      </c>
      <c r="E8" s="1" t="s">
        <v>163</v>
      </c>
      <c r="F8" s="1" t="s">
        <v>139</v>
      </c>
      <c r="G8" s="1" t="s">
        <v>125</v>
      </c>
      <c r="H8" s="1" t="s">
        <v>126</v>
      </c>
      <c r="I8" s="1" t="s">
        <v>164</v>
      </c>
      <c r="J8" s="1" t="s">
        <v>128</v>
      </c>
      <c r="K8" s="1" t="s">
        <v>164</v>
      </c>
      <c r="L8" s="1" t="s">
        <v>164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165</v>
      </c>
      <c r="R8" s="1" t="s">
        <v>133</v>
      </c>
      <c r="S8" s="1" t="s">
        <v>134</v>
      </c>
      <c r="T8" s="1" t="s">
        <v>135</v>
      </c>
    </row>
    <row r="9" s="1" customFormat="1" spans="1:20">
      <c r="A9" s="3">
        <v>16840489829</v>
      </c>
      <c r="B9" s="1" t="s">
        <v>139</v>
      </c>
      <c r="C9" s="1" t="s">
        <v>166</v>
      </c>
      <c r="D9" s="1" t="s">
        <v>167</v>
      </c>
      <c r="E9" s="1" t="s">
        <v>58</v>
      </c>
      <c r="F9" s="1" t="s">
        <v>139</v>
      </c>
      <c r="G9" s="1" t="s">
        <v>125</v>
      </c>
      <c r="H9" s="1" t="s">
        <v>126</v>
      </c>
      <c r="I9" s="1" t="s">
        <v>168</v>
      </c>
      <c r="J9" s="1" t="s">
        <v>128</v>
      </c>
      <c r="K9" s="1" t="s">
        <v>168</v>
      </c>
      <c r="L9" s="1" t="s">
        <v>168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169</v>
      </c>
      <c r="R9" s="1" t="s">
        <v>133</v>
      </c>
      <c r="S9" s="1" t="s">
        <v>134</v>
      </c>
      <c r="T9" s="1" t="s">
        <v>135</v>
      </c>
    </row>
    <row r="10" s="1" customFormat="1" spans="1:20">
      <c r="A10" s="3">
        <v>16840852099</v>
      </c>
      <c r="B10" s="1" t="s">
        <v>139</v>
      </c>
      <c r="C10" s="1" t="s">
        <v>170</v>
      </c>
      <c r="D10" s="1" t="s">
        <v>171</v>
      </c>
      <c r="E10" s="1" t="s">
        <v>61</v>
      </c>
      <c r="F10" s="1" t="s">
        <v>139</v>
      </c>
      <c r="G10" s="1" t="s">
        <v>125</v>
      </c>
      <c r="H10" s="1" t="s">
        <v>126</v>
      </c>
      <c r="I10" s="1" t="s">
        <v>172</v>
      </c>
      <c r="J10" s="1" t="s">
        <v>128</v>
      </c>
      <c r="K10" s="1" t="s">
        <v>172</v>
      </c>
      <c r="L10" s="1" t="s">
        <v>172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173</v>
      </c>
      <c r="R10" s="1" t="s">
        <v>133</v>
      </c>
      <c r="S10" s="1" t="s">
        <v>134</v>
      </c>
      <c r="T10" s="1" t="s">
        <v>135</v>
      </c>
    </row>
    <row r="11" s="1" customFormat="1" spans="1:20">
      <c r="A11" s="3">
        <v>16841353918</v>
      </c>
      <c r="B11" s="1" t="s">
        <v>139</v>
      </c>
      <c r="C11" s="1" t="s">
        <v>174</v>
      </c>
      <c r="D11" s="1" t="s">
        <v>167</v>
      </c>
      <c r="E11" s="1" t="s">
        <v>63</v>
      </c>
      <c r="F11" s="1" t="s">
        <v>139</v>
      </c>
      <c r="G11" s="1" t="s">
        <v>125</v>
      </c>
      <c r="H11" s="1" t="s">
        <v>126</v>
      </c>
      <c r="I11" s="1" t="s">
        <v>175</v>
      </c>
      <c r="J11" s="1" t="s">
        <v>128</v>
      </c>
      <c r="K11" s="1" t="s">
        <v>175</v>
      </c>
      <c r="L11" s="1" t="s">
        <v>175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176</v>
      </c>
      <c r="R11" s="1" t="s">
        <v>133</v>
      </c>
      <c r="S11" s="1" t="s">
        <v>134</v>
      </c>
      <c r="T11" s="1" t="s">
        <v>135</v>
      </c>
    </row>
    <row r="12" s="1" customFormat="1" spans="1:20">
      <c r="A12" s="3">
        <v>16841797929</v>
      </c>
      <c r="B12" s="1" t="s">
        <v>139</v>
      </c>
      <c r="C12" s="1" t="s">
        <v>177</v>
      </c>
      <c r="D12" s="1" t="s">
        <v>178</v>
      </c>
      <c r="E12" s="1" t="s">
        <v>66</v>
      </c>
      <c r="F12" s="1" t="s">
        <v>139</v>
      </c>
      <c r="G12" s="1" t="s">
        <v>125</v>
      </c>
      <c r="H12" s="1" t="s">
        <v>126</v>
      </c>
      <c r="I12" s="1" t="s">
        <v>179</v>
      </c>
      <c r="J12" s="1" t="s">
        <v>128</v>
      </c>
      <c r="K12" s="1" t="s">
        <v>179</v>
      </c>
      <c r="L12" s="1" t="s">
        <v>179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180</v>
      </c>
      <c r="R12" s="1" t="s">
        <v>133</v>
      </c>
      <c r="S12" s="1" t="s">
        <v>134</v>
      </c>
      <c r="T12" s="1" t="s">
        <v>135</v>
      </c>
    </row>
    <row r="13" s="1" customFormat="1" spans="1:20">
      <c r="A13" s="3">
        <v>16842175118</v>
      </c>
      <c r="B13" s="1" t="s">
        <v>139</v>
      </c>
      <c r="C13" s="1" t="s">
        <v>181</v>
      </c>
      <c r="D13" s="1" t="s">
        <v>182</v>
      </c>
      <c r="E13" s="1" t="s">
        <v>69</v>
      </c>
      <c r="F13" s="1" t="s">
        <v>139</v>
      </c>
      <c r="G13" s="1" t="s">
        <v>125</v>
      </c>
      <c r="H13" s="1" t="s">
        <v>126</v>
      </c>
      <c r="I13" s="1" t="s">
        <v>183</v>
      </c>
      <c r="J13" s="1" t="s">
        <v>128</v>
      </c>
      <c r="K13" s="1" t="s">
        <v>183</v>
      </c>
      <c r="L13" s="1" t="s">
        <v>183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184</v>
      </c>
      <c r="R13" s="1" t="s">
        <v>133</v>
      </c>
      <c r="S13" s="1" t="s">
        <v>134</v>
      </c>
      <c r="T13" s="1" t="s">
        <v>135</v>
      </c>
    </row>
    <row r="14" s="1" customFormat="1" spans="1:20">
      <c r="A14" s="3">
        <v>16842030062</v>
      </c>
      <c r="B14" s="1" t="s">
        <v>139</v>
      </c>
      <c r="C14" s="1" t="s">
        <v>185</v>
      </c>
      <c r="D14" s="1" t="s">
        <v>186</v>
      </c>
      <c r="E14" s="1" t="s">
        <v>72</v>
      </c>
      <c r="F14" s="1" t="s">
        <v>139</v>
      </c>
      <c r="G14" s="1" t="s">
        <v>125</v>
      </c>
      <c r="H14" s="1" t="s">
        <v>126</v>
      </c>
      <c r="I14" s="1" t="s">
        <v>187</v>
      </c>
      <c r="J14" s="1" t="s">
        <v>128</v>
      </c>
      <c r="K14" s="1" t="s">
        <v>187</v>
      </c>
      <c r="L14" s="1" t="s">
        <v>187</v>
      </c>
      <c r="M14" s="1" t="s">
        <v>129</v>
      </c>
      <c r="N14" s="1" t="s">
        <v>129</v>
      </c>
      <c r="O14" s="1" t="s">
        <v>130</v>
      </c>
      <c r="P14" s="1" t="s">
        <v>131</v>
      </c>
      <c r="Q14" s="1" t="s">
        <v>188</v>
      </c>
      <c r="R14" s="1" t="s">
        <v>133</v>
      </c>
      <c r="S14" s="1" t="s">
        <v>134</v>
      </c>
      <c r="T14" s="1" t="s">
        <v>135</v>
      </c>
    </row>
    <row r="15" s="1" customFormat="1" spans="1:20">
      <c r="A15" s="3">
        <v>16842443228</v>
      </c>
      <c r="B15" s="1" t="s">
        <v>139</v>
      </c>
      <c r="C15" s="1" t="s">
        <v>189</v>
      </c>
      <c r="D15" s="1" t="s">
        <v>190</v>
      </c>
      <c r="E15" s="1" t="s">
        <v>74</v>
      </c>
      <c r="F15" s="1" t="s">
        <v>139</v>
      </c>
      <c r="G15" s="1" t="s">
        <v>125</v>
      </c>
      <c r="H15" s="1" t="s">
        <v>126</v>
      </c>
      <c r="I15" s="1" t="s">
        <v>191</v>
      </c>
      <c r="J15" s="1" t="s">
        <v>128</v>
      </c>
      <c r="K15" s="1" t="s">
        <v>191</v>
      </c>
      <c r="L15" s="1" t="s">
        <v>191</v>
      </c>
      <c r="M15" s="1" t="s">
        <v>129</v>
      </c>
      <c r="N15" s="1" t="s">
        <v>129</v>
      </c>
      <c r="O15" s="1" t="s">
        <v>130</v>
      </c>
      <c r="P15" s="1" t="s">
        <v>131</v>
      </c>
      <c r="Q15" s="1" t="s">
        <v>192</v>
      </c>
      <c r="R15" s="1" t="s">
        <v>133</v>
      </c>
      <c r="S15" s="1" t="s">
        <v>134</v>
      </c>
      <c r="T15" s="1" t="s">
        <v>135</v>
      </c>
    </row>
    <row r="16" s="1" customFormat="1" spans="1:20">
      <c r="A16" s="3">
        <v>16842459546</v>
      </c>
      <c r="B16" s="1" t="s">
        <v>139</v>
      </c>
      <c r="C16" s="1" t="s">
        <v>193</v>
      </c>
      <c r="D16" s="1" t="s">
        <v>194</v>
      </c>
      <c r="E16" s="1" t="s">
        <v>195</v>
      </c>
      <c r="F16" s="1" t="s">
        <v>139</v>
      </c>
      <c r="G16" s="1" t="s">
        <v>125</v>
      </c>
      <c r="H16" s="1" t="s">
        <v>126</v>
      </c>
      <c r="I16" s="1" t="s">
        <v>196</v>
      </c>
      <c r="J16" s="1" t="s">
        <v>128</v>
      </c>
      <c r="K16" s="1" t="s">
        <v>196</v>
      </c>
      <c r="L16" s="1" t="s">
        <v>196</v>
      </c>
      <c r="M16" s="1" t="s">
        <v>129</v>
      </c>
      <c r="N16" s="1" t="s">
        <v>129</v>
      </c>
      <c r="O16" s="1" t="s">
        <v>130</v>
      </c>
      <c r="P16" s="1" t="s">
        <v>131</v>
      </c>
      <c r="Q16" s="1" t="s">
        <v>197</v>
      </c>
      <c r="R16" s="1" t="s">
        <v>133</v>
      </c>
      <c r="S16" s="1" t="s">
        <v>134</v>
      </c>
      <c r="T16" s="1" t="s">
        <v>135</v>
      </c>
    </row>
    <row r="17" s="1" customFormat="1" spans="1:20">
      <c r="A17" s="3">
        <v>16842549543</v>
      </c>
      <c r="B17" s="1" t="s">
        <v>139</v>
      </c>
      <c r="C17" s="1" t="s">
        <v>198</v>
      </c>
      <c r="D17" s="1" t="s">
        <v>199</v>
      </c>
      <c r="E17" s="1" t="s">
        <v>200</v>
      </c>
      <c r="F17" s="1" t="s">
        <v>139</v>
      </c>
      <c r="G17" s="1" t="s">
        <v>125</v>
      </c>
      <c r="H17" s="1" t="s">
        <v>126</v>
      </c>
      <c r="I17" s="1" t="s">
        <v>201</v>
      </c>
      <c r="J17" s="1" t="s">
        <v>128</v>
      </c>
      <c r="K17" s="1" t="s">
        <v>201</v>
      </c>
      <c r="L17" s="1" t="s">
        <v>201</v>
      </c>
      <c r="M17" s="1" t="s">
        <v>129</v>
      </c>
      <c r="N17" s="1" t="s">
        <v>129</v>
      </c>
      <c r="O17" s="1" t="s">
        <v>130</v>
      </c>
      <c r="P17" s="1" t="s">
        <v>131</v>
      </c>
      <c r="Q17" s="1" t="s">
        <v>202</v>
      </c>
      <c r="R17" s="1" t="s">
        <v>133</v>
      </c>
      <c r="S17" s="1" t="s">
        <v>134</v>
      </c>
      <c r="T17" s="1" t="s">
        <v>135</v>
      </c>
    </row>
    <row r="18" s="1" customFormat="1" spans="1:20">
      <c r="A18" s="3">
        <v>16842592216</v>
      </c>
      <c r="B18" s="1" t="s">
        <v>139</v>
      </c>
      <c r="C18" s="1" t="s">
        <v>203</v>
      </c>
      <c r="D18" s="1" t="s">
        <v>204</v>
      </c>
      <c r="E18" s="1" t="s">
        <v>84</v>
      </c>
      <c r="F18" s="1" t="s">
        <v>139</v>
      </c>
      <c r="G18" s="1" t="s">
        <v>125</v>
      </c>
      <c r="H18" s="1" t="s">
        <v>126</v>
      </c>
      <c r="I18" s="1" t="s">
        <v>205</v>
      </c>
      <c r="J18" s="1" t="s">
        <v>128</v>
      </c>
      <c r="K18" s="1" t="s">
        <v>205</v>
      </c>
      <c r="L18" s="1" t="s">
        <v>205</v>
      </c>
      <c r="M18" s="1" t="s">
        <v>129</v>
      </c>
      <c r="N18" s="1" t="s">
        <v>129</v>
      </c>
      <c r="O18" s="1" t="s">
        <v>130</v>
      </c>
      <c r="P18" s="1" t="s">
        <v>131</v>
      </c>
      <c r="Q18" s="1" t="s">
        <v>206</v>
      </c>
      <c r="R18" s="1" t="s">
        <v>133</v>
      </c>
      <c r="S18" s="1" t="s">
        <v>134</v>
      </c>
      <c r="T18" s="1" t="s">
        <v>135</v>
      </c>
    </row>
    <row r="19" s="1" customFormat="1" spans="1:20">
      <c r="A19" s="3">
        <v>16845985649</v>
      </c>
      <c r="B19" s="1" t="s">
        <v>139</v>
      </c>
      <c r="C19" s="1" t="s">
        <v>207</v>
      </c>
      <c r="D19" s="1" t="s">
        <v>208</v>
      </c>
      <c r="E19" s="1" t="s">
        <v>87</v>
      </c>
      <c r="F19" s="1" t="s">
        <v>139</v>
      </c>
      <c r="G19" s="1" t="s">
        <v>125</v>
      </c>
      <c r="H19" s="1" t="s">
        <v>126</v>
      </c>
      <c r="I19" s="1" t="s">
        <v>209</v>
      </c>
      <c r="J19" s="1" t="s">
        <v>128</v>
      </c>
      <c r="K19" s="1" t="s">
        <v>209</v>
      </c>
      <c r="L19" s="1" t="s">
        <v>209</v>
      </c>
      <c r="M19" s="1" t="s">
        <v>129</v>
      </c>
      <c r="N19" s="1" t="s">
        <v>129</v>
      </c>
      <c r="O19" s="1" t="s">
        <v>130</v>
      </c>
      <c r="P19" s="1" t="s">
        <v>131</v>
      </c>
      <c r="Q19" s="1" t="s">
        <v>210</v>
      </c>
      <c r="R19" s="1" t="s">
        <v>133</v>
      </c>
      <c r="S19" s="1" t="s">
        <v>134</v>
      </c>
      <c r="T19" s="1" t="s">
        <v>135</v>
      </c>
    </row>
    <row r="20" s="1" customFormat="1" spans="1:20">
      <c r="A20" s="3">
        <v>16846473659</v>
      </c>
      <c r="B20" s="1" t="s">
        <v>139</v>
      </c>
      <c r="C20" s="1" t="s">
        <v>211</v>
      </c>
      <c r="D20" s="1" t="s">
        <v>212</v>
      </c>
      <c r="E20" s="1" t="s">
        <v>213</v>
      </c>
      <c r="F20" s="1" t="s">
        <v>139</v>
      </c>
      <c r="G20" s="1" t="s">
        <v>125</v>
      </c>
      <c r="H20" s="1" t="s">
        <v>126</v>
      </c>
      <c r="I20" s="1" t="s">
        <v>214</v>
      </c>
      <c r="J20" s="1" t="s">
        <v>128</v>
      </c>
      <c r="K20" s="1" t="s">
        <v>214</v>
      </c>
      <c r="L20" s="1" t="s">
        <v>214</v>
      </c>
      <c r="M20" s="1" t="s">
        <v>129</v>
      </c>
      <c r="N20" s="1" t="s">
        <v>129</v>
      </c>
      <c r="O20" s="1" t="s">
        <v>130</v>
      </c>
      <c r="P20" s="1" t="s">
        <v>131</v>
      </c>
      <c r="Q20" s="1" t="s">
        <v>215</v>
      </c>
      <c r="R20" s="1" t="s">
        <v>133</v>
      </c>
      <c r="S20" s="1" t="s">
        <v>134</v>
      </c>
      <c r="T20" s="1" t="s">
        <v>135</v>
      </c>
    </row>
    <row r="21" s="1" customFormat="1" spans="1:20">
      <c r="A21" s="3">
        <v>16846759906</v>
      </c>
      <c r="B21" s="1" t="s">
        <v>139</v>
      </c>
      <c r="C21" s="1" t="s">
        <v>216</v>
      </c>
      <c r="D21" s="1" t="s">
        <v>217</v>
      </c>
      <c r="E21" s="1" t="s">
        <v>218</v>
      </c>
      <c r="F21" s="1" t="s">
        <v>139</v>
      </c>
      <c r="G21" s="1" t="s">
        <v>125</v>
      </c>
      <c r="H21" s="1" t="s">
        <v>126</v>
      </c>
      <c r="I21" s="1" t="s">
        <v>219</v>
      </c>
      <c r="J21" s="1" t="s">
        <v>128</v>
      </c>
      <c r="K21" s="1" t="s">
        <v>219</v>
      </c>
      <c r="L21" s="1" t="s">
        <v>219</v>
      </c>
      <c r="M21" s="1" t="s">
        <v>129</v>
      </c>
      <c r="N21" s="1" t="s">
        <v>129</v>
      </c>
      <c r="O21" s="1" t="s">
        <v>130</v>
      </c>
      <c r="P21" s="1" t="s">
        <v>131</v>
      </c>
      <c r="Q21" s="1" t="s">
        <v>220</v>
      </c>
      <c r="R21" s="1" t="s">
        <v>133</v>
      </c>
      <c r="S21" s="1" t="s">
        <v>134</v>
      </c>
      <c r="T21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2021-12-08T01:35:51Z</dcterms:created>
  <dcterms:modified xsi:type="dcterms:W3CDTF">2021-12-08T01:41:56Z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3D7C419254994A6291CFD460829DD101</vt:lpwstr>
  </property>
  <property fmtid="{D5CDD505-2E9C-101B-9397-08002B2CF9AE}" pid="3" name="KSOProductBuildVer">
    <vt:lpwstr>2052-11.1.0.11115</vt:lpwstr>
  </property>
</Properties>
</file>