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<sst xmlns="http://schemas.openxmlformats.org/spreadsheetml/2006/main" count="531" uniqueCount="187">
  <si>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</si>
  <si>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</si>
  <si>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</si>
  <si>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</si>
  <si>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</si>
  <si>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</si>
  <si>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</si>
  <si>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</si>
  <si>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</si>
  <si>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</si>
  <si>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</si>
  <si>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</si>
  <si>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</si>
  <si>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</si>
  <si>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</si>
  <si>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</si>
  <si>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</si>
  <si>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</si>
  <si>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</si>
  <si>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</si>
  <si>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</si>
  <si>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</si>
  <si>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</si>
  <si>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</si>
  <si>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</si>
  <si>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</si>
  <si>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</si>
  <si>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[上海]锦江之星(上海漕河泾星中路地铁站店)(66072634)</t>
  </si>
  <si>
    <t>单人房A&lt;双人入住&gt;&lt;内宾&gt;&lt;预付&gt;&lt;无早&gt;</t>
  </si>
  <si>
    <t>CNY</t>
  </si>
  <si>
    <t>周莉</t>
  </si>
  <si>
    <t>CA11323211208CNY</t>
  </si>
  <si>
    <t>未提现</t>
  </si>
  <si>
    <t>携程开票</t>
  </si>
  <si>
    <t>取消</t>
  </si>
  <si>
    <t>[长春]长春盛捷中懋服务公寓(77367760)</t>
  </si>
  <si>
    <t>豪华单房公寓&lt;双人入住&gt;&lt;内宾&gt;&lt;预付&gt;&lt;无早&gt;</t>
  </si>
  <si>
    <t>马宏忠</t>
  </si>
  <si>
    <t>10002SC001254</t>
  </si>
  <si>
    <t>[东莞]麗枫酒店(东莞松山湖华为店)(73285277)</t>
  </si>
  <si>
    <t>豪华双床房&lt;双人入住&gt;&lt;内宾&gt;&lt;预付&gt;&lt;双早&gt;</t>
  </si>
  <si>
    <t>张磊</t>
  </si>
  <si>
    <t>[和平]和平热龙温泉度假村(71638387)</t>
  </si>
  <si>
    <t>南湖东岸别墅大床房&lt;特惠专享&gt;&lt;双人入住&gt;&lt;双早&gt;</t>
  </si>
  <si>
    <t>车晓能,赖卫恩,陈江涛,刘月胜,谢少权,陈瑞</t>
  </si>
  <si>
    <t>[北京]锦江之星(北京古城北路店)(64184468)</t>
  </si>
  <si>
    <t>标准房C&lt;双人入住&gt;&lt;内宾&gt;&lt;预付&gt;&lt;双早&gt;</t>
  </si>
  <si>
    <t>潘先宏</t>
  </si>
  <si>
    <t>[安溪]7天酒店(泉州安溪茶都店)(71509496)</t>
  </si>
  <si>
    <t>自主双床房&lt;双人入住&gt;&lt;内宾&gt;&lt;预付&gt;&lt;无早&gt;</t>
  </si>
  <si>
    <t>何海富</t>
  </si>
  <si>
    <t>退单</t>
  </si>
  <si>
    <t>[北京]锦江之星(北京亦庄经济技术开发区店)(54506905)</t>
  </si>
  <si>
    <t>商务房C&lt;双人入住&gt;&lt;内宾&gt;&lt;预付&gt;&lt;双早&gt;</t>
  </si>
  <si>
    <t>李克宁</t>
  </si>
  <si>
    <t>[烟台]锦江之星品尚(烟台牟平汽车站北关大街店)(73258314)</t>
  </si>
  <si>
    <t>商务房a&lt;双人入住&gt;&lt;内宾&gt;&lt;预付&gt;&lt;双早&gt;</t>
  </si>
  <si>
    <t>付维</t>
  </si>
  <si>
    <t>[秦皇岛]锦江之星(秦皇岛燕山大学店)(71572571)</t>
  </si>
  <si>
    <t>标准房A&lt;三人入住&gt;&lt;内宾&gt;&lt;预付&gt;&lt;双早&gt;</t>
  </si>
  <si>
    <t>杜平圳,刘京</t>
  </si>
  <si>
    <t>[石家庄]希岸酒店(石家庄火车站东广场地铁站店)(73279981)</t>
  </si>
  <si>
    <t>希岸高级双床房&lt;双人入住&gt;&lt;内宾&gt;&lt;预付&gt;&lt;双早&gt;</t>
  </si>
  <si>
    <t>韩伟</t>
  </si>
  <si>
    <t>[宁波]宁波格调时尚酒店(78933190)</t>
  </si>
  <si>
    <t>标准间&lt;双人入住&gt;&lt;内宾&gt;&lt;预付&gt;&lt;无早&gt;</t>
  </si>
  <si>
    <t>徐红勇,季立灯</t>
  </si>
  <si>
    <t>[正安]派酒店(正安客运站店)(73267457)</t>
  </si>
  <si>
    <t>商务双床房&lt;四人入住&gt;&lt;内宾&gt;&lt;预付&gt;&lt;无早&gt;</t>
  </si>
  <si>
    <t>唐文燚</t>
  </si>
  <si>
    <t>[当阳]城市便捷酒店(当阳步行街雅斯国际店)(72813088)</t>
  </si>
  <si>
    <t>特惠大床房&lt;双人入住&gt;&lt;内宾&gt;&lt;预付&gt;&lt;无早&gt;</t>
  </si>
  <si>
    <t>熊涛</t>
  </si>
  <si>
    <t>[道县]7天连锁酒店(道县潇水中路二中店)(73246583)</t>
  </si>
  <si>
    <t>自主双床房&lt;四人入住&gt;&lt;内宾&gt;&lt;预付&gt;&lt;双早&gt;</t>
  </si>
  <si>
    <t>谢世兵</t>
  </si>
  <si>
    <t>[南昌]麗枫酒店(南昌新建吾悦广场前湖大学城店)(71010497)</t>
  </si>
  <si>
    <t>豪华双床房&lt;四人入住&gt;&lt;内宾&gt;&lt;预付&gt;&lt;双早&gt;</t>
  </si>
  <si>
    <t>叶辉</t>
  </si>
  <si>
    <t>[济南]锦江之星(济南历下大厦解放东路店)(69030726)</t>
  </si>
  <si>
    <t>特价大床房&lt;双人入住&gt;&lt;内宾&gt;&lt;预付&gt;&lt;双早&gt;</t>
  </si>
  <si>
    <t>梁冲</t>
  </si>
  <si>
    <t>，</t>
  </si>
  <si>
    <t>A211208094722481</t>
  </si>
  <si>
    <t>A211208094758481</t>
  </si>
  <si>
    <t>CNY / HKD 当前参考汇率: 1.225212529</t>
  </si>
  <si>
    <t>总计：8352.77 CNY/
10233.92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</si>
  <si>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</si>
  <si>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</si>
  <si>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</si>
  <si>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</si>
  <si>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</si>
  <si>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</si>
  <si>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</si>
  <si>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</si>
  <si>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</si>
  <si>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</si>
  <si>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</si>
  <si>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</si>
  <si>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</si>
  <si>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</si>
  <si>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</si>
  <si>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</si>
  <si>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</si>
  <si>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2021-11-22</t>
  </si>
  <si>
    <t>2307413</t>
  </si>
  <si>
    <t>锦江之星(上海漕河泾星中路地铁站店)</t>
  </si>
  <si>
    <t>2021-12-03</t>
  </si>
  <si>
    <t>2021-12-05</t>
  </si>
  <si>
    <t>退房日月结</t>
  </si>
  <si>
    <t>0.00</t>
  </si>
  <si>
    <t>RMB</t>
  </si>
  <si>
    <t>0</t>
  </si>
  <si>
    <t>携程汇智国内直连</t>
  </si>
  <si>
    <t>2021-11-22 14:13:18</t>
  </si>
  <si>
    <t>否</t>
  </si>
  <si>
    <t>汇智国际旅游发展有限公司</t>
  </si>
  <si>
    <t>直连</t>
  </si>
  <si>
    <t>2021-11-28</t>
  </si>
  <si>
    <t>2317076</t>
  </si>
  <si>
    <t>长春盛捷中懋服务公寓</t>
  </si>
  <si>
    <t>2021-11-29</t>
  </si>
  <si>
    <t>2365.44</t>
  </si>
  <si>
    <t>1983.40</t>
  </si>
  <si>
    <t>-382</t>
  </si>
  <si>
    <t>2021-11-28 15:46:03</t>
  </si>
  <si>
    <t>2021-12-02</t>
  </si>
  <si>
    <t>2322779</t>
  </si>
  <si>
    <t>麗枫酒店(东莞松山湖华为店)</t>
  </si>
  <si>
    <t>810.60</t>
  </si>
  <si>
    <t>270.20</t>
  </si>
  <si>
    <t>-540</t>
  </si>
  <si>
    <t>2021-12-02 10:17:48</t>
  </si>
  <si>
    <t>2323378</t>
  </si>
  <si>
    <t>和平热龙温泉度假村</t>
  </si>
  <si>
    <t>2021-12-04</t>
  </si>
  <si>
    <t>3480.00</t>
  </si>
  <si>
    <t>2021-12-02 15:41:59</t>
  </si>
  <si>
    <t>直采</t>
  </si>
  <si>
    <t>2325008</t>
  </si>
  <si>
    <t>锦江之星(北京古城北路店)</t>
  </si>
  <si>
    <t>530.28</t>
  </si>
  <si>
    <t>2021-12-03 11:11:52</t>
  </si>
  <si>
    <t>2325231</t>
  </si>
  <si>
    <t>7天连锁酒店（泉州安溪茶都店）</t>
  </si>
  <si>
    <t>275.26</t>
  </si>
  <si>
    <t>2021-12-03 13:58:33</t>
  </si>
  <si>
    <t>2325501</t>
  </si>
  <si>
    <t>锦江之星(北京亦庄经济技术开发区店)</t>
  </si>
  <si>
    <t>247.94</t>
  </si>
  <si>
    <t>2021-12-03 16:56:37</t>
  </si>
  <si>
    <t>2326222</t>
  </si>
  <si>
    <t>锦江之星品尚(烟台牟平汽车站北关大街店)</t>
  </si>
  <si>
    <t>173.05</t>
  </si>
  <si>
    <t>2021-12-04 09:21:03</t>
  </si>
  <si>
    <t>2326360</t>
  </si>
  <si>
    <t>锦江之星（秦皇岛燕山大学店）</t>
  </si>
  <si>
    <t>131.56</t>
  </si>
  <si>
    <t>2021-12-04 11:08:50</t>
  </si>
  <si>
    <t>2326574</t>
  </si>
  <si>
    <t>希岸酒店(石家庄火车站东广场地铁站店)</t>
  </si>
  <si>
    <t>256.04</t>
  </si>
  <si>
    <t>2021-12-04 13:21:23</t>
  </si>
  <si>
    <t>2326734</t>
  </si>
  <si>
    <t>宁波格调时尚酒店</t>
  </si>
  <si>
    <t>270.60</t>
  </si>
  <si>
    <t>2021-12-04 15:06:42</t>
  </si>
  <si>
    <t>2326785</t>
  </si>
  <si>
    <t>派酒店·遵义正安县客运站店</t>
  </si>
  <si>
    <t>128.52</t>
  </si>
  <si>
    <t>2021-12-04 15:41:11</t>
  </si>
  <si>
    <t>2327060</t>
  </si>
  <si>
    <t>城市便捷酒店(当阳步行街雅斯国际店)</t>
  </si>
  <si>
    <t>132.31</t>
  </si>
  <si>
    <t>2021-12-04 18:12:45</t>
  </si>
  <si>
    <t>2327089</t>
  </si>
  <si>
    <t>7天连锁酒店(道县潇水中路二中店)</t>
  </si>
  <si>
    <t>137.63</t>
  </si>
  <si>
    <t>2021-12-04 18:23:24</t>
  </si>
  <si>
    <t>2327415</t>
  </si>
  <si>
    <t>麗枫酒店(南昌西站新建店)</t>
  </si>
  <si>
    <t>228.71</t>
  </si>
  <si>
    <t>2021-12-04 20:46:20</t>
  </si>
  <si>
    <t>2327605</t>
  </si>
  <si>
    <t>锦江之星(济南历下大厦解放东路店)</t>
  </si>
  <si>
    <t>107.27</t>
  </si>
  <si>
    <t>2021-12-04 22:29:12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</si>
</sst>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16841634577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44533</v>
      </c>
      <c r="G2" s="5">
        <v>44535</v>
      </c>
      <c r="H2" s="4">
        <v>1</v>
      </c>
      <c r="I2" s="4">
        <v>2</v>
      </c>
      <c r="J2" s="4">
        <v>2</v>
      </c>
      <c r="K2" s="4" t="s">
        <v>29</v>
      </c>
      <c r="L2" s="4">
        <v>411</v>
      </c>
      <c r="M2" s="4">
        <v>411</v>
      </c>
      <c r="N2" s="4" t="s">
        <v>30</v>
      </c>
      <c r="O2" s="4" t="s">
        <v>31</v>
      </c>
      <c r="P2" s="4" t="s">
        <v>32</v>
      </c>
      <c r="Q2" s="4">
        <v>0</v>
      </c>
      <c r="R2" s="6">
        <v>44522</v>
      </c>
      <c r="S2" s="5">
        <v>44538</v>
      </c>
      <c r="T2" s="4" t="s">
        <v>33</v>
      </c>
      <c r="U2" s="4">
        <v>411</v>
      </c>
      <c r="V2" s="4">
        <v>0</v>
      </c>
      <c r="W2" s="4">
        <v>0</v>
      </c>
      <c r="X2" s="4">
        <v>2307413</v>
      </c>
      <c r="Y2" s="4">
        <v>104046901774</v>
      </c>
    </row>
    <row r="3" s="4" customFormat="1" spans="1:25">
      <c r="A3" s="4">
        <v>16841634577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44533</v>
      </c>
      <c r="G3" s="5">
        <v>44535</v>
      </c>
      <c r="H3" s="4">
        <v>1</v>
      </c>
      <c r="I3" s="4">
        <v>2</v>
      </c>
      <c r="J3" s="4">
        <v>2</v>
      </c>
      <c r="K3" s="4" t="s">
        <v>29</v>
      </c>
      <c r="L3" s="4">
        <v>-411</v>
      </c>
      <c r="M3" s="4">
        <v>-411</v>
      </c>
      <c r="N3" s="4" t="s">
        <v>30</v>
      </c>
      <c r="O3" s="4" t="s">
        <v>31</v>
      </c>
      <c r="P3" s="4" t="s">
        <v>32</v>
      </c>
      <c r="Q3" s="4">
        <v>0</v>
      </c>
      <c r="R3" s="6">
        <v>44522</v>
      </c>
      <c r="S3" s="5">
        <v>44538</v>
      </c>
      <c r="T3" s="4" t="s">
        <v>33</v>
      </c>
      <c r="U3" s="4">
        <v>-411</v>
      </c>
      <c r="V3" s="4">
        <v>0</v>
      </c>
      <c r="W3" s="4">
        <v>0</v>
      </c>
      <c r="X3" s="4">
        <v>2307413</v>
      </c>
      <c r="Y3" s="4">
        <v>104046901774</v>
      </c>
    </row>
    <row r="4" s="4" customFormat="1" spans="1:25">
      <c r="A4" s="4">
        <v>16881832656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44529</v>
      </c>
      <c r="G4" s="5">
        <v>44535</v>
      </c>
      <c r="H4" s="4">
        <v>1</v>
      </c>
      <c r="I4" s="4">
        <v>6</v>
      </c>
      <c r="J4" s="4">
        <v>6</v>
      </c>
      <c r="K4" s="4" t="s">
        <v>29</v>
      </c>
      <c r="L4" s="4">
        <v>2365.44</v>
      </c>
      <c r="M4" s="4">
        <v>2365.44</v>
      </c>
      <c r="N4" s="4" t="s">
        <v>37</v>
      </c>
      <c r="O4" s="4" t="s">
        <v>31</v>
      </c>
      <c r="P4" s="4" t="s">
        <v>32</v>
      </c>
      <c r="Q4" s="4">
        <v>0</v>
      </c>
      <c r="R4" s="6">
        <v>44528</v>
      </c>
      <c r="S4" s="5">
        <v>44538</v>
      </c>
      <c r="T4" s="4" t="s">
        <v>33</v>
      </c>
      <c r="U4" s="4">
        <v>2365.44</v>
      </c>
      <c r="V4" s="4">
        <v>0</v>
      </c>
      <c r="W4" s="4">
        <v>0</v>
      </c>
      <c r="X4" s="4">
        <v>2317076</v>
      </c>
      <c r="Y4" s="4" t="s">
        <v>38</v>
      </c>
    </row>
    <row r="5" s="4" customFormat="1" spans="1:23">
      <c r="A5" s="4">
        <v>16903828312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44532</v>
      </c>
      <c r="G5" s="5">
        <v>44535</v>
      </c>
      <c r="H5" s="4">
        <v>1</v>
      </c>
      <c r="I5" s="4">
        <v>3</v>
      </c>
      <c r="J5" s="4">
        <v>3</v>
      </c>
      <c r="K5" s="4" t="s">
        <v>29</v>
      </c>
      <c r="L5" s="4">
        <v>810.6</v>
      </c>
      <c r="M5" s="4">
        <v>810.6</v>
      </c>
      <c r="N5" s="4" t="s">
        <v>41</v>
      </c>
      <c r="O5" s="4" t="s">
        <v>31</v>
      </c>
      <c r="P5" s="4" t="s">
        <v>32</v>
      </c>
      <c r="Q5" s="4">
        <v>0</v>
      </c>
      <c r="R5" s="6">
        <v>44532</v>
      </c>
      <c r="S5" s="5">
        <v>44538</v>
      </c>
      <c r="T5" s="4" t="s">
        <v>33</v>
      </c>
      <c r="U5" s="4">
        <v>810.6</v>
      </c>
      <c r="V5" s="4">
        <v>0</v>
      </c>
      <c r="W5" s="4">
        <v>0</v>
      </c>
    </row>
    <row r="6" s="4" customFormat="1" spans="1:23">
      <c r="A6" s="4">
        <v>16905078435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44534</v>
      </c>
      <c r="G6" s="5">
        <v>44535</v>
      </c>
      <c r="H6" s="4">
        <v>6</v>
      </c>
      <c r="I6" s="4">
        <v>1</v>
      </c>
      <c r="J6" s="4">
        <v>6</v>
      </c>
      <c r="K6" s="4" t="s">
        <v>29</v>
      </c>
      <c r="L6" s="4">
        <v>3480</v>
      </c>
      <c r="M6" s="4">
        <v>3480</v>
      </c>
      <c r="N6" s="4" t="s">
        <v>44</v>
      </c>
      <c r="O6" s="4" t="s">
        <v>31</v>
      </c>
      <c r="P6" s="4" t="s">
        <v>32</v>
      </c>
      <c r="Q6" s="4">
        <v>0</v>
      </c>
      <c r="R6" s="6">
        <v>44532</v>
      </c>
      <c r="S6" s="5">
        <v>44538</v>
      </c>
      <c r="T6" s="4" t="s">
        <v>33</v>
      </c>
      <c r="U6" s="4">
        <v>3480</v>
      </c>
      <c r="V6" s="4">
        <v>0</v>
      </c>
      <c r="W6" s="4">
        <v>0</v>
      </c>
    </row>
    <row r="7" s="4" customFormat="1" spans="1:24">
      <c r="A7" s="4">
        <v>16910880862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44533</v>
      </c>
      <c r="G7" s="5">
        <v>44535</v>
      </c>
      <c r="H7" s="4">
        <v>1</v>
      </c>
      <c r="I7" s="4">
        <v>2</v>
      </c>
      <c r="J7" s="4">
        <v>2</v>
      </c>
      <c r="K7" s="4" t="s">
        <v>29</v>
      </c>
      <c r="L7" s="4">
        <v>530.28</v>
      </c>
      <c r="M7" s="4">
        <v>530.28</v>
      </c>
      <c r="N7" s="4" t="s">
        <v>47</v>
      </c>
      <c r="O7" s="4" t="s">
        <v>31</v>
      </c>
      <c r="P7" s="4" t="s">
        <v>32</v>
      </c>
      <c r="Q7" s="4">
        <v>0</v>
      </c>
      <c r="R7" s="6">
        <v>44533</v>
      </c>
      <c r="S7" s="5">
        <v>44538</v>
      </c>
      <c r="T7" s="4" t="s">
        <v>33</v>
      </c>
      <c r="U7" s="4">
        <v>530.28</v>
      </c>
      <c r="V7" s="4">
        <v>0</v>
      </c>
      <c r="W7" s="4">
        <v>0</v>
      </c>
      <c r="X7" s="4">
        <v>2325008</v>
      </c>
    </row>
    <row r="8" s="4" customFormat="1" spans="1:23">
      <c r="A8" s="4">
        <v>16911584702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44533</v>
      </c>
      <c r="G8" s="5">
        <v>44535</v>
      </c>
      <c r="H8" s="4">
        <v>1</v>
      </c>
      <c r="I8" s="4">
        <v>2</v>
      </c>
      <c r="J8" s="4">
        <v>2</v>
      </c>
      <c r="K8" s="4" t="s">
        <v>29</v>
      </c>
      <c r="L8" s="4">
        <v>275.26</v>
      </c>
      <c r="M8" s="4">
        <v>275.26</v>
      </c>
      <c r="N8" s="4" t="s">
        <v>50</v>
      </c>
      <c r="O8" s="4" t="s">
        <v>31</v>
      </c>
      <c r="P8" s="4" t="s">
        <v>32</v>
      </c>
      <c r="Q8" s="4">
        <v>0</v>
      </c>
      <c r="R8" s="6">
        <v>44533</v>
      </c>
      <c r="S8" s="5">
        <v>44538</v>
      </c>
      <c r="T8" s="4" t="s">
        <v>33</v>
      </c>
      <c r="U8" s="4">
        <v>275.26</v>
      </c>
      <c r="V8" s="4">
        <v>0</v>
      </c>
      <c r="W8" s="4">
        <v>0</v>
      </c>
    </row>
    <row r="9" s="4" customFormat="1" spans="1:23">
      <c r="A9" s="4">
        <v>16903828312</v>
      </c>
      <c r="B9" s="4" t="s">
        <v>25</v>
      </c>
      <c r="C9" s="4" t="s">
        <v>51</v>
      </c>
      <c r="D9" s="4" t="s">
        <v>39</v>
      </c>
      <c r="E9" s="4" t="s">
        <v>40</v>
      </c>
      <c r="F9" s="5">
        <v>44532</v>
      </c>
      <c r="G9" s="5">
        <v>44535</v>
      </c>
      <c r="H9" s="4">
        <v>1</v>
      </c>
      <c r="I9" s="4">
        <v>3</v>
      </c>
      <c r="J9" s="4">
        <v>3</v>
      </c>
      <c r="K9" s="4" t="s">
        <v>29</v>
      </c>
      <c r="L9" s="4">
        <v>-540.4</v>
      </c>
      <c r="M9" s="4">
        <v>-540.4</v>
      </c>
      <c r="N9" s="4" t="s">
        <v>41</v>
      </c>
      <c r="O9" s="4" t="s">
        <v>31</v>
      </c>
      <c r="P9" s="4" t="s">
        <v>32</v>
      </c>
      <c r="Q9" s="4">
        <v>0</v>
      </c>
      <c r="R9" s="6">
        <v>44532</v>
      </c>
      <c r="S9" s="5">
        <v>44538</v>
      </c>
      <c r="T9" s="4" t="s">
        <v>33</v>
      </c>
      <c r="U9" s="4">
        <v>-540.4</v>
      </c>
      <c r="V9" s="4">
        <v>0</v>
      </c>
      <c r="W9" s="4">
        <v>0</v>
      </c>
    </row>
    <row r="10" s="4" customFormat="1" spans="1:23">
      <c r="A10" s="4">
        <v>16912155111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44534</v>
      </c>
      <c r="G10" s="5">
        <v>44535</v>
      </c>
      <c r="H10" s="4">
        <v>1</v>
      </c>
      <c r="I10" s="4">
        <v>1</v>
      </c>
      <c r="J10" s="4">
        <v>1</v>
      </c>
      <c r="K10" s="4" t="s">
        <v>29</v>
      </c>
      <c r="L10" s="4">
        <v>247.94</v>
      </c>
      <c r="M10" s="4">
        <v>247.94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44533</v>
      </c>
      <c r="S10" s="5">
        <v>44538</v>
      </c>
      <c r="T10" s="4" t="s">
        <v>33</v>
      </c>
      <c r="U10" s="4">
        <v>247.94</v>
      </c>
      <c r="V10" s="4">
        <v>0</v>
      </c>
      <c r="W10" s="4">
        <v>0</v>
      </c>
    </row>
    <row r="11" s="4" customFormat="1" spans="1:24">
      <c r="A11" s="4">
        <v>16916437584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44534</v>
      </c>
      <c r="G11" s="5">
        <v>44535</v>
      </c>
      <c r="H11" s="4">
        <v>1</v>
      </c>
      <c r="I11" s="4">
        <v>1</v>
      </c>
      <c r="J11" s="4">
        <v>1</v>
      </c>
      <c r="K11" s="4" t="s">
        <v>29</v>
      </c>
      <c r="L11" s="4">
        <v>173.05</v>
      </c>
      <c r="M11" s="4">
        <v>173.05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44534</v>
      </c>
      <c r="S11" s="5">
        <v>44538</v>
      </c>
      <c r="T11" s="4" t="s">
        <v>33</v>
      </c>
      <c r="U11" s="4">
        <v>173.05</v>
      </c>
      <c r="V11" s="4">
        <v>0</v>
      </c>
      <c r="W11" s="4">
        <v>0</v>
      </c>
      <c r="X11" s="4">
        <v>2326222</v>
      </c>
    </row>
    <row r="12" s="4" customFormat="1" spans="1:25">
      <c r="A12" s="4">
        <v>16881832656</v>
      </c>
      <c r="B12" s="4" t="s">
        <v>25</v>
      </c>
      <c r="C12" s="4" t="s">
        <v>51</v>
      </c>
      <c r="D12" s="4" t="s">
        <v>35</v>
      </c>
      <c r="E12" s="4" t="s">
        <v>36</v>
      </c>
      <c r="F12" s="5">
        <v>44529</v>
      </c>
      <c r="G12" s="5">
        <v>44535</v>
      </c>
      <c r="H12" s="4">
        <v>1</v>
      </c>
      <c r="I12" s="4">
        <v>6</v>
      </c>
      <c r="J12" s="4">
        <v>6</v>
      </c>
      <c r="K12" s="4" t="s">
        <v>29</v>
      </c>
      <c r="L12" s="4">
        <v>-382.04</v>
      </c>
      <c r="M12" s="4">
        <v>-382.04</v>
      </c>
      <c r="N12" s="4" t="s">
        <v>37</v>
      </c>
      <c r="O12" s="4" t="s">
        <v>31</v>
      </c>
      <c r="P12" s="4" t="s">
        <v>32</v>
      </c>
      <c r="Q12" s="4">
        <v>0</v>
      </c>
      <c r="R12" s="6">
        <v>44528</v>
      </c>
      <c r="S12" s="5">
        <v>44538</v>
      </c>
      <c r="T12" s="4" t="s">
        <v>33</v>
      </c>
      <c r="U12" s="4">
        <v>-382.04</v>
      </c>
      <c r="V12" s="4">
        <v>0</v>
      </c>
      <c r="W12" s="4">
        <v>0</v>
      </c>
      <c r="X12" s="4">
        <v>2317076</v>
      </c>
      <c r="Y12" s="4" t="s">
        <v>38</v>
      </c>
    </row>
    <row r="13" s="4" customFormat="1" spans="1:24">
      <c r="A13" s="4">
        <v>16916776978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44534</v>
      </c>
      <c r="G13" s="5">
        <v>44535</v>
      </c>
      <c r="H13" s="4">
        <v>1</v>
      </c>
      <c r="I13" s="4">
        <v>1</v>
      </c>
      <c r="J13" s="4">
        <v>1</v>
      </c>
      <c r="K13" s="4" t="s">
        <v>29</v>
      </c>
      <c r="L13" s="4">
        <v>131.56</v>
      </c>
      <c r="M13" s="4">
        <v>131.56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44534</v>
      </c>
      <c r="S13" s="5">
        <v>44538</v>
      </c>
      <c r="T13" s="4" t="s">
        <v>33</v>
      </c>
      <c r="U13" s="4">
        <v>131.56</v>
      </c>
      <c r="V13" s="4">
        <v>0</v>
      </c>
      <c r="W13" s="4">
        <v>0</v>
      </c>
      <c r="X13" s="4">
        <v>2326360</v>
      </c>
    </row>
    <row r="14" s="4" customFormat="1" spans="1:24">
      <c r="A14" s="4">
        <v>16917367255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44534</v>
      </c>
      <c r="G14" s="5">
        <v>44535</v>
      </c>
      <c r="H14" s="4">
        <v>1</v>
      </c>
      <c r="I14" s="4">
        <v>1</v>
      </c>
      <c r="J14" s="4">
        <v>1</v>
      </c>
      <c r="K14" s="4" t="s">
        <v>29</v>
      </c>
      <c r="L14" s="4">
        <v>256.04</v>
      </c>
      <c r="M14" s="4">
        <v>256.04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44534</v>
      </c>
      <c r="S14" s="5">
        <v>44538</v>
      </c>
      <c r="T14" s="4" t="s">
        <v>33</v>
      </c>
      <c r="U14" s="4">
        <v>256.04</v>
      </c>
      <c r="V14" s="4">
        <v>0</v>
      </c>
      <c r="W14" s="4">
        <v>0</v>
      </c>
      <c r="X14" s="4">
        <v>2326574</v>
      </c>
    </row>
    <row r="15" s="4" customFormat="1" spans="1:24">
      <c r="A15" s="4">
        <v>16917800280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44534</v>
      </c>
      <c r="G15" s="5">
        <v>44535</v>
      </c>
      <c r="H15" s="4">
        <v>2</v>
      </c>
      <c r="I15" s="4">
        <v>1</v>
      </c>
      <c r="J15" s="4">
        <v>2</v>
      </c>
      <c r="K15" s="4" t="s">
        <v>29</v>
      </c>
      <c r="L15" s="4">
        <v>270.6</v>
      </c>
      <c r="M15" s="4">
        <v>270.6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44534</v>
      </c>
      <c r="S15" s="5">
        <v>44538</v>
      </c>
      <c r="T15" s="4" t="s">
        <v>33</v>
      </c>
      <c r="U15" s="4">
        <v>270.6</v>
      </c>
      <c r="V15" s="4">
        <v>0</v>
      </c>
      <c r="W15" s="4">
        <v>0</v>
      </c>
      <c r="X15" s="4">
        <v>2326734</v>
      </c>
    </row>
    <row r="16" s="4" customFormat="1" spans="1:24">
      <c r="A16" s="4">
        <v>16917866906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44534</v>
      </c>
      <c r="G16" s="5">
        <v>44535</v>
      </c>
      <c r="H16" s="4">
        <v>1</v>
      </c>
      <c r="I16" s="4">
        <v>1</v>
      </c>
      <c r="J16" s="4">
        <v>1</v>
      </c>
      <c r="K16" s="4" t="s">
        <v>29</v>
      </c>
      <c r="L16" s="4">
        <v>128.52</v>
      </c>
      <c r="M16" s="4">
        <v>128.52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44534</v>
      </c>
      <c r="S16" s="5">
        <v>44538</v>
      </c>
      <c r="T16" s="4" t="s">
        <v>33</v>
      </c>
      <c r="U16" s="4">
        <v>128.52</v>
      </c>
      <c r="V16" s="4">
        <v>0</v>
      </c>
      <c r="W16" s="4">
        <v>0</v>
      </c>
      <c r="X16" s="4">
        <v>2326785</v>
      </c>
    </row>
    <row r="17" s="4" customFormat="1" spans="1:24">
      <c r="A17" s="4">
        <v>16920719088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44534</v>
      </c>
      <c r="G17" s="5">
        <v>44535</v>
      </c>
      <c r="H17" s="4">
        <v>1</v>
      </c>
      <c r="I17" s="4">
        <v>1</v>
      </c>
      <c r="J17" s="4">
        <v>1</v>
      </c>
      <c r="K17" s="4" t="s">
        <v>29</v>
      </c>
      <c r="L17" s="4">
        <v>132.31</v>
      </c>
      <c r="M17" s="4">
        <v>132.31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44534</v>
      </c>
      <c r="S17" s="5">
        <v>44538</v>
      </c>
      <c r="T17" s="4" t="s">
        <v>33</v>
      </c>
      <c r="U17" s="4">
        <v>132.31</v>
      </c>
      <c r="V17" s="4">
        <v>0</v>
      </c>
      <c r="W17" s="4">
        <v>0</v>
      </c>
      <c r="X17" s="4">
        <v>2327060</v>
      </c>
    </row>
    <row r="18" s="4" customFormat="1" spans="1:24">
      <c r="A18" s="4">
        <v>16920776275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44534</v>
      </c>
      <c r="G18" s="5">
        <v>44535</v>
      </c>
      <c r="H18" s="4">
        <v>1</v>
      </c>
      <c r="I18" s="4">
        <v>1</v>
      </c>
      <c r="J18" s="4">
        <v>1</v>
      </c>
      <c r="K18" s="4" t="s">
        <v>29</v>
      </c>
      <c r="L18" s="4">
        <v>137.63</v>
      </c>
      <c r="M18" s="4">
        <v>137.63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44534</v>
      </c>
      <c r="S18" s="5">
        <v>44538</v>
      </c>
      <c r="T18" s="4" t="s">
        <v>33</v>
      </c>
      <c r="U18" s="4">
        <v>137.63</v>
      </c>
      <c r="V18" s="4">
        <v>0</v>
      </c>
      <c r="W18" s="4">
        <v>0</v>
      </c>
      <c r="X18" s="4">
        <v>2327089</v>
      </c>
    </row>
    <row r="19" s="4" customFormat="1" spans="1:24">
      <c r="A19" s="4">
        <v>16921456352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44534</v>
      </c>
      <c r="G19" s="5">
        <v>44535</v>
      </c>
      <c r="H19" s="4">
        <v>1</v>
      </c>
      <c r="I19" s="4">
        <v>1</v>
      </c>
      <c r="J19" s="4">
        <v>1</v>
      </c>
      <c r="K19" s="4" t="s">
        <v>29</v>
      </c>
      <c r="L19" s="4">
        <v>228.71</v>
      </c>
      <c r="M19" s="4">
        <v>228.71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44534</v>
      </c>
      <c r="S19" s="5">
        <v>44538</v>
      </c>
      <c r="T19" s="4" t="s">
        <v>33</v>
      </c>
      <c r="U19" s="4">
        <v>228.71</v>
      </c>
      <c r="V19" s="4">
        <v>0</v>
      </c>
      <c r="W19" s="4">
        <v>0</v>
      </c>
      <c r="X19" s="4">
        <v>2327415</v>
      </c>
    </row>
    <row r="20" s="4" customFormat="1" spans="1:24">
      <c r="A20" s="4">
        <v>16921923969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44534</v>
      </c>
      <c r="G20" s="5">
        <v>44535</v>
      </c>
      <c r="H20" s="4">
        <v>1</v>
      </c>
      <c r="I20" s="4">
        <v>1</v>
      </c>
      <c r="J20" s="4">
        <v>1</v>
      </c>
      <c r="K20" s="4" t="s">
        <v>29</v>
      </c>
      <c r="L20" s="4">
        <v>107.27</v>
      </c>
      <c r="M20" s="4">
        <v>107.27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44534</v>
      </c>
      <c r="S20" s="5">
        <v>44538</v>
      </c>
      <c r="T20" s="4" t="s">
        <v>33</v>
      </c>
      <c r="U20" s="4">
        <v>107.27</v>
      </c>
      <c r="V20" s="4">
        <v>0</v>
      </c>
      <c r="W20" s="4">
        <v>0</v>
      </c>
      <c r="X20" s="4">
        <v>2327605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3" sqref="A23:E26"/>
    </sheetView>
  </sheetViews>
  <sheetFormatPr defaultColWidth="9" defaultRowHeight="13.5"/>
  <cols>
    <col min="1" max="1" width="13.25" style="4" customWidth="1"/>
    <col min="2" max="2" width="11.5" style="4"/>
    <col min="3" max="3" width="10.375" style="4"/>
    <col min="4" max="4" width="9" style="4"/>
    <col min="5" max="5" width="9.375" style="4"/>
    <col min="6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hidden="1" spans="1:9">
      <c r="A2" s="4">
        <v>16841634577</v>
      </c>
      <c r="B2" s="5">
        <v>44533</v>
      </c>
      <c r="C2" s="5">
        <v>44535</v>
      </c>
      <c r="D2" s="4">
        <v>0</v>
      </c>
      <c r="E2" s="4" t="str">
        <f>VLOOKUP(A2,HOP!A:L,12,0)</f>
        <v>0.00</v>
      </c>
      <c r="F2" s="4" t="str">
        <f>VLOOKUP(A2,HOP!A:C,3,0)</f>
        <v>2307413</v>
      </c>
      <c r="G2" s="4">
        <f>D2-E2</f>
        <v>0</v>
      </c>
      <c r="H2" s="4" t="str">
        <f>$H$1&amp;F2</f>
        <v>，2307413</v>
      </c>
      <c r="I2" s="4" t="str">
        <f>VLOOKUP(A2,HOP!A:T,20,0)</f>
        <v>直连</v>
      </c>
    </row>
    <row r="3" s="4" customFormat="1" spans="1:9">
      <c r="A3" s="4">
        <v>16881832656</v>
      </c>
      <c r="B3" s="5">
        <v>44529</v>
      </c>
      <c r="C3" s="5">
        <v>44535</v>
      </c>
      <c r="D3" s="4">
        <v>1983.4</v>
      </c>
      <c r="E3" s="4" t="str">
        <f>VLOOKUP(A3,HOP!A:L,12,0)</f>
        <v>1983.40</v>
      </c>
      <c r="F3" s="4" t="str">
        <f>VLOOKUP(A3,HOP!A:C,3,0)</f>
        <v>2317076</v>
      </c>
      <c r="G3" s="4">
        <f t="shared" ref="G3:G17" si="0">D3-E3</f>
        <v>0</v>
      </c>
      <c r="H3" s="4" t="str">
        <f t="shared" ref="H3:H17" si="1">$H$1&amp;F3</f>
        <v>，2317076</v>
      </c>
      <c r="I3" s="4" t="str">
        <f>VLOOKUP(A3,HOP!A:T,20,0)</f>
        <v>直连</v>
      </c>
    </row>
    <row r="4" s="4" customFormat="1" spans="1:9">
      <c r="A4" s="4">
        <v>16903828312</v>
      </c>
      <c r="B4" s="5">
        <v>44532</v>
      </c>
      <c r="C4" s="5">
        <v>44535</v>
      </c>
      <c r="D4" s="4">
        <v>270.2</v>
      </c>
      <c r="E4" s="4" t="str">
        <f>VLOOKUP(A4,HOP!A:L,12,0)</f>
        <v>270.20</v>
      </c>
      <c r="F4" s="4" t="str">
        <f>VLOOKUP(A4,HOP!A:C,3,0)</f>
        <v>2322779</v>
      </c>
      <c r="G4" s="4">
        <f t="shared" si="0"/>
        <v>0</v>
      </c>
      <c r="H4" s="4" t="str">
        <f t="shared" si="1"/>
        <v>，2322779</v>
      </c>
      <c r="I4" s="4" t="str">
        <f>VLOOKUP(A4,HOP!A:T,20,0)</f>
        <v>直连</v>
      </c>
    </row>
    <row r="5" s="4" customFormat="1" spans="1:9">
      <c r="A5" s="4">
        <v>16905078435</v>
      </c>
      <c r="B5" s="5">
        <v>44534</v>
      </c>
      <c r="C5" s="5">
        <v>44535</v>
      </c>
      <c r="D5" s="4">
        <v>3480</v>
      </c>
      <c r="E5" s="4" t="str">
        <f>VLOOKUP(A5,HOP!A:L,12,0)</f>
        <v>3480.00</v>
      </c>
      <c r="F5" s="4" t="str">
        <f>VLOOKUP(A5,HOP!A:C,3,0)</f>
        <v>2323378</v>
      </c>
      <c r="G5" s="4">
        <f t="shared" si="0"/>
        <v>0</v>
      </c>
      <c r="H5" s="4" t="str">
        <f t="shared" si="1"/>
        <v>，2323378</v>
      </c>
      <c r="I5" s="4" t="str">
        <f>VLOOKUP(A5,HOP!A:T,20,0)</f>
        <v>直采</v>
      </c>
    </row>
    <row r="6" s="4" customFormat="1" spans="1:9">
      <c r="A6" s="4">
        <v>16910880862</v>
      </c>
      <c r="B6" s="5">
        <v>44533</v>
      </c>
      <c r="C6" s="5">
        <v>44535</v>
      </c>
      <c r="D6" s="4">
        <v>530.28</v>
      </c>
      <c r="E6" s="4" t="str">
        <f>VLOOKUP(A6,HOP!A:L,12,0)</f>
        <v>530.28</v>
      </c>
      <c r="F6" s="4" t="str">
        <f>VLOOKUP(A6,HOP!A:C,3,0)</f>
        <v>2325008</v>
      </c>
      <c r="G6" s="4">
        <f t="shared" si="0"/>
        <v>0</v>
      </c>
      <c r="H6" s="4" t="str">
        <f t="shared" si="1"/>
        <v>，2325008</v>
      </c>
      <c r="I6" s="4" t="str">
        <f>VLOOKUP(A6,HOP!A:T,20,0)</f>
        <v>直连</v>
      </c>
    </row>
    <row r="7" s="4" customFormat="1" spans="1:9">
      <c r="A7" s="4">
        <v>16911584702</v>
      </c>
      <c r="B7" s="5">
        <v>44533</v>
      </c>
      <c r="C7" s="5">
        <v>44535</v>
      </c>
      <c r="D7" s="4">
        <v>275.26</v>
      </c>
      <c r="E7" s="4" t="str">
        <f>VLOOKUP(A7,HOP!A:L,12,0)</f>
        <v>275.26</v>
      </c>
      <c r="F7" s="4" t="str">
        <f>VLOOKUP(A7,HOP!A:C,3,0)</f>
        <v>2325231</v>
      </c>
      <c r="G7" s="4">
        <f t="shared" si="0"/>
        <v>0</v>
      </c>
      <c r="H7" s="4" t="str">
        <f t="shared" si="1"/>
        <v>，2325231</v>
      </c>
      <c r="I7" s="4" t="str">
        <f>VLOOKUP(A7,HOP!A:T,20,0)</f>
        <v>直连</v>
      </c>
    </row>
    <row r="8" s="4" customFormat="1" spans="1:9">
      <c r="A8" s="4">
        <v>16912155111</v>
      </c>
      <c r="B8" s="5">
        <v>44534</v>
      </c>
      <c r="C8" s="5">
        <v>44535</v>
      </c>
      <c r="D8" s="4">
        <v>247.94</v>
      </c>
      <c r="E8" s="4" t="str">
        <f>VLOOKUP(A8,HOP!A:L,12,0)</f>
        <v>247.94</v>
      </c>
      <c r="F8" s="4" t="str">
        <f>VLOOKUP(A8,HOP!A:C,3,0)</f>
        <v>2325501</v>
      </c>
      <c r="G8" s="4">
        <f t="shared" si="0"/>
        <v>0</v>
      </c>
      <c r="H8" s="4" t="str">
        <f t="shared" si="1"/>
        <v>，2325501</v>
      </c>
      <c r="I8" s="4" t="str">
        <f>VLOOKUP(A8,HOP!A:T,20,0)</f>
        <v>直连</v>
      </c>
    </row>
    <row r="9" s="4" customFormat="1" spans="1:9">
      <c r="A9" s="4">
        <v>16916437584</v>
      </c>
      <c r="B9" s="5">
        <v>44534</v>
      </c>
      <c r="C9" s="5">
        <v>44535</v>
      </c>
      <c r="D9" s="4">
        <v>173.05</v>
      </c>
      <c r="E9" s="4" t="str">
        <f>VLOOKUP(A9,HOP!A:L,12,0)</f>
        <v>173.05</v>
      </c>
      <c r="F9" s="4" t="str">
        <f>VLOOKUP(A9,HOP!A:C,3,0)</f>
        <v>2326222</v>
      </c>
      <c r="G9" s="4">
        <f t="shared" si="0"/>
        <v>0</v>
      </c>
      <c r="H9" s="4" t="str">
        <f t="shared" si="1"/>
        <v>，2326222</v>
      </c>
      <c r="I9" s="4" t="str">
        <f>VLOOKUP(A9,HOP!A:T,20,0)</f>
        <v>直连</v>
      </c>
    </row>
    <row r="10" s="4" customFormat="1" spans="1:9">
      <c r="A10" s="4">
        <v>16916776978</v>
      </c>
      <c r="B10" s="5">
        <v>44534</v>
      </c>
      <c r="C10" s="5">
        <v>44535</v>
      </c>
      <c r="D10" s="4">
        <v>131.56</v>
      </c>
      <c r="E10" s="4" t="str">
        <f>VLOOKUP(A10,HOP!A:L,12,0)</f>
        <v>131.56</v>
      </c>
      <c r="F10" s="4" t="str">
        <f>VLOOKUP(A10,HOP!A:C,3,0)</f>
        <v>2326360</v>
      </c>
      <c r="G10" s="4">
        <f t="shared" si="0"/>
        <v>0</v>
      </c>
      <c r="H10" s="4" t="str">
        <f t="shared" si="1"/>
        <v>，2326360</v>
      </c>
      <c r="I10" s="4" t="str">
        <f>VLOOKUP(A10,HOP!A:T,20,0)</f>
        <v>直连</v>
      </c>
    </row>
    <row r="11" s="4" customFormat="1" spans="1:9">
      <c r="A11" s="4">
        <v>16917367255</v>
      </c>
      <c r="B11" s="5">
        <v>44534</v>
      </c>
      <c r="C11" s="5">
        <v>44535</v>
      </c>
      <c r="D11" s="4">
        <v>256.04</v>
      </c>
      <c r="E11" s="4" t="str">
        <f>VLOOKUP(A11,HOP!A:L,12,0)</f>
        <v>256.04</v>
      </c>
      <c r="F11" s="4" t="str">
        <f>VLOOKUP(A11,HOP!A:C,3,0)</f>
        <v>2326574</v>
      </c>
      <c r="G11" s="4">
        <f t="shared" si="0"/>
        <v>0</v>
      </c>
      <c r="H11" s="4" t="str">
        <f t="shared" si="1"/>
        <v>，2326574</v>
      </c>
      <c r="I11" s="4" t="str">
        <f>VLOOKUP(A11,HOP!A:T,20,0)</f>
        <v>直连</v>
      </c>
    </row>
    <row r="12" s="4" customFormat="1" spans="1:9">
      <c r="A12" s="4">
        <v>16917800280</v>
      </c>
      <c r="B12" s="5">
        <v>44534</v>
      </c>
      <c r="C12" s="5">
        <v>44535</v>
      </c>
      <c r="D12" s="4">
        <v>270.6</v>
      </c>
      <c r="E12" s="4" t="str">
        <f>VLOOKUP(A12,HOP!A:L,12,0)</f>
        <v>270.60</v>
      </c>
      <c r="F12" s="4" t="str">
        <f>VLOOKUP(A12,HOP!A:C,3,0)</f>
        <v>2326734</v>
      </c>
      <c r="G12" s="4">
        <f t="shared" si="0"/>
        <v>0</v>
      </c>
      <c r="H12" s="4" t="str">
        <f t="shared" si="1"/>
        <v>，2326734</v>
      </c>
      <c r="I12" s="4" t="str">
        <f>VLOOKUP(A12,HOP!A:T,20,0)</f>
        <v>直连</v>
      </c>
    </row>
    <row r="13" s="4" customFormat="1" spans="1:9">
      <c r="A13" s="4">
        <v>16917866906</v>
      </c>
      <c r="B13" s="5">
        <v>44534</v>
      </c>
      <c r="C13" s="5">
        <v>44535</v>
      </c>
      <c r="D13" s="4">
        <v>128.52</v>
      </c>
      <c r="E13" s="4" t="str">
        <f>VLOOKUP(A13,HOP!A:L,12,0)</f>
        <v>128.52</v>
      </c>
      <c r="F13" s="4" t="str">
        <f>VLOOKUP(A13,HOP!A:C,3,0)</f>
        <v>2326785</v>
      </c>
      <c r="G13" s="4">
        <f t="shared" si="0"/>
        <v>0</v>
      </c>
      <c r="H13" s="4" t="str">
        <f t="shared" si="1"/>
        <v>，2326785</v>
      </c>
      <c r="I13" s="4" t="str">
        <f>VLOOKUP(A13,HOP!A:T,20,0)</f>
        <v>直连</v>
      </c>
    </row>
    <row r="14" s="4" customFormat="1" spans="1:9">
      <c r="A14" s="4">
        <v>16920719088</v>
      </c>
      <c r="B14" s="5">
        <v>44534</v>
      </c>
      <c r="C14" s="5">
        <v>44535</v>
      </c>
      <c r="D14" s="4">
        <v>132.31</v>
      </c>
      <c r="E14" s="4" t="str">
        <f>VLOOKUP(A14,HOP!A:L,12,0)</f>
        <v>132.31</v>
      </c>
      <c r="F14" s="4" t="str">
        <f>VLOOKUP(A14,HOP!A:C,3,0)</f>
        <v>2327060</v>
      </c>
      <c r="G14" s="4">
        <f t="shared" si="0"/>
        <v>0</v>
      </c>
      <c r="H14" s="4" t="str">
        <f t="shared" si="1"/>
        <v>，2327060</v>
      </c>
      <c r="I14" s="4" t="str">
        <f>VLOOKUP(A14,HOP!A:T,20,0)</f>
        <v>直连</v>
      </c>
    </row>
    <row r="15" s="4" customFormat="1" spans="1:9">
      <c r="A15" s="4">
        <v>16920776275</v>
      </c>
      <c r="B15" s="5">
        <v>44534</v>
      </c>
      <c r="C15" s="5">
        <v>44535</v>
      </c>
      <c r="D15" s="4">
        <v>137.63</v>
      </c>
      <c r="E15" s="4" t="str">
        <f>VLOOKUP(A15,HOP!A:L,12,0)</f>
        <v>137.63</v>
      </c>
      <c r="F15" s="4" t="str">
        <f>VLOOKUP(A15,HOP!A:C,3,0)</f>
        <v>2327089</v>
      </c>
      <c r="G15" s="4">
        <f t="shared" si="0"/>
        <v>0</v>
      </c>
      <c r="H15" s="4" t="str">
        <f t="shared" si="1"/>
        <v>，2327089</v>
      </c>
      <c r="I15" s="4" t="str">
        <f>VLOOKUP(A15,HOP!A:T,20,0)</f>
        <v>直连</v>
      </c>
    </row>
    <row r="16" s="4" customFormat="1" spans="1:9">
      <c r="A16" s="4">
        <v>16921456352</v>
      </c>
      <c r="B16" s="5">
        <v>44534</v>
      </c>
      <c r="C16" s="5">
        <v>44535</v>
      </c>
      <c r="D16" s="4">
        <v>228.71</v>
      </c>
      <c r="E16" s="4" t="str">
        <f>VLOOKUP(A16,HOP!A:L,12,0)</f>
        <v>228.71</v>
      </c>
      <c r="F16" s="4" t="str">
        <f>VLOOKUP(A16,HOP!A:C,3,0)</f>
        <v>2327415</v>
      </c>
      <c r="G16" s="4">
        <f t="shared" si="0"/>
        <v>0</v>
      </c>
      <c r="H16" s="4" t="str">
        <f t="shared" si="1"/>
        <v>，2327415</v>
      </c>
      <c r="I16" s="4" t="str">
        <f>VLOOKUP(A16,HOP!A:T,20,0)</f>
        <v>直连</v>
      </c>
    </row>
    <row r="17" s="4" customFormat="1" spans="1:9">
      <c r="A17" s="4">
        <v>16921923969</v>
      </c>
      <c r="B17" s="5">
        <v>44534</v>
      </c>
      <c r="C17" s="5">
        <v>44535</v>
      </c>
      <c r="D17" s="4">
        <v>107.27</v>
      </c>
      <c r="E17" s="4" t="str">
        <f>VLOOKUP(A17,HOP!A:L,12,0)</f>
        <v>107.27</v>
      </c>
      <c r="F17" s="4" t="str">
        <f>VLOOKUP(A17,HOP!A:C,3,0)</f>
        <v>2327605</v>
      </c>
      <c r="G17" s="4">
        <f t="shared" si="0"/>
        <v>0</v>
      </c>
      <c r="H17" s="4" t="str">
        <f t="shared" si="1"/>
        <v>，2327605</v>
      </c>
      <c r="I17" s="4" t="str">
        <f>VLOOKUP(A17,HOP!A:T,20,0)</f>
        <v>直连</v>
      </c>
    </row>
    <row r="19" spans="4:4">
      <c r="D19" s="4">
        <f>SUM(D2:D18)</f>
        <v>8352.77</v>
      </c>
    </row>
    <row r="23" spans="1:5">
      <c r="A23" s="4" t="s">
        <v>83</v>
      </c>
      <c r="D23" s="4">
        <v>3480</v>
      </c>
      <c r="E23" s="4">
        <v>4263.74</v>
      </c>
    </row>
    <row r="24" spans="1:5">
      <c r="A24" s="4" t="s">
        <v>84</v>
      </c>
      <c r="D24" s="4">
        <v>4872.77</v>
      </c>
      <c r="E24" s="4">
        <v>5970.18</v>
      </c>
    </row>
    <row r="25" spans="1:5">
      <c r="A25" s="4" t="s">
        <v>85</v>
      </c>
      <c r="D25" s="4">
        <f>SUBTOTAL(9,D23:D24)</f>
        <v>8352.77</v>
      </c>
      <c r="E25" s="4">
        <f>SUBTOTAL(9,E23:E24)</f>
        <v>10233.92</v>
      </c>
    </row>
    <row r="26" spans="1:1">
      <c r="A26" s="4" t="s">
        <v>86</v>
      </c>
    </row>
  </sheetData>
  <autoFilter ref="A1:X17">
    <filterColumn colId="3">
      <filters>
        <filter val="3480"/>
        <filter val="132.31"/>
        <filter val="228.71"/>
        <filter val="270.2"/>
        <filter val="128.52"/>
        <filter val="137.63"/>
        <filter val="1983.4"/>
        <filter val="247.94"/>
        <filter val="256.04"/>
        <filter val="173.05"/>
        <filter val="270.6"/>
        <filter val="131.56"/>
        <filter val="275.26"/>
        <filter val="107.27"/>
        <filter val="530.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</row>
    <row r="2" s="1" customFormat="1" spans="1:20">
      <c r="A2" s="3">
        <v>16841634577</v>
      </c>
      <c r="B2" s="1" t="s">
        <v>104</v>
      </c>
      <c r="C2" s="1" t="s">
        <v>105</v>
      </c>
      <c r="D2" s="1" t="s">
        <v>106</v>
      </c>
      <c r="E2" s="1" t="s">
        <v>30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110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</row>
    <row r="3" s="1" customFormat="1" spans="1:20">
      <c r="A3" s="3">
        <v>16881832656</v>
      </c>
      <c r="B3" s="1" t="s">
        <v>118</v>
      </c>
      <c r="C3" s="1" t="s">
        <v>119</v>
      </c>
      <c r="D3" s="1" t="s">
        <v>120</v>
      </c>
      <c r="E3" s="1" t="s">
        <v>37</v>
      </c>
      <c r="F3" s="1" t="s">
        <v>121</v>
      </c>
      <c r="G3" s="1" t="s">
        <v>108</v>
      </c>
      <c r="H3" s="1" t="s">
        <v>109</v>
      </c>
      <c r="I3" s="1" t="s">
        <v>122</v>
      </c>
      <c r="J3" s="1" t="s">
        <v>111</v>
      </c>
      <c r="K3" s="1" t="s">
        <v>122</v>
      </c>
      <c r="L3" s="1" t="s">
        <v>123</v>
      </c>
      <c r="M3" s="1" t="s">
        <v>124</v>
      </c>
      <c r="N3" s="1" t="s">
        <v>124</v>
      </c>
      <c r="O3" s="1" t="s">
        <v>110</v>
      </c>
      <c r="P3" s="1" t="s">
        <v>113</v>
      </c>
      <c r="Q3" s="1" t="s">
        <v>125</v>
      </c>
      <c r="R3" s="1" t="s">
        <v>115</v>
      </c>
      <c r="S3" s="1" t="s">
        <v>116</v>
      </c>
      <c r="T3" s="1" t="s">
        <v>117</v>
      </c>
    </row>
    <row r="4" s="1" customFormat="1" spans="1:20">
      <c r="A4" s="3">
        <v>16903828312</v>
      </c>
      <c r="B4" s="1" t="s">
        <v>126</v>
      </c>
      <c r="C4" s="1" t="s">
        <v>127</v>
      </c>
      <c r="D4" s="1" t="s">
        <v>128</v>
      </c>
      <c r="E4" s="1" t="s">
        <v>41</v>
      </c>
      <c r="F4" s="1" t="s">
        <v>126</v>
      </c>
      <c r="G4" s="1" t="s">
        <v>108</v>
      </c>
      <c r="H4" s="1" t="s">
        <v>109</v>
      </c>
      <c r="I4" s="1" t="s">
        <v>129</v>
      </c>
      <c r="J4" s="1" t="s">
        <v>111</v>
      </c>
      <c r="K4" s="1" t="s">
        <v>129</v>
      </c>
      <c r="L4" s="1" t="s">
        <v>130</v>
      </c>
      <c r="M4" s="1" t="s">
        <v>131</v>
      </c>
      <c r="N4" s="1" t="s">
        <v>131</v>
      </c>
      <c r="O4" s="1" t="s">
        <v>110</v>
      </c>
      <c r="P4" s="1" t="s">
        <v>113</v>
      </c>
      <c r="Q4" s="1" t="s">
        <v>132</v>
      </c>
      <c r="R4" s="1" t="s">
        <v>115</v>
      </c>
      <c r="S4" s="1" t="s">
        <v>116</v>
      </c>
      <c r="T4" s="1" t="s">
        <v>117</v>
      </c>
    </row>
    <row r="5" s="1" customFormat="1" spans="1:20">
      <c r="A5" s="3">
        <v>16905078435</v>
      </c>
      <c r="B5" s="1" t="s">
        <v>126</v>
      </c>
      <c r="C5" s="1" t="s">
        <v>133</v>
      </c>
      <c r="D5" s="1" t="s">
        <v>134</v>
      </c>
      <c r="E5" s="1" t="s">
        <v>44</v>
      </c>
      <c r="F5" s="1" t="s">
        <v>135</v>
      </c>
      <c r="G5" s="1" t="s">
        <v>108</v>
      </c>
      <c r="H5" s="1" t="s">
        <v>109</v>
      </c>
      <c r="I5" s="1" t="s">
        <v>136</v>
      </c>
      <c r="J5" s="1" t="s">
        <v>111</v>
      </c>
      <c r="K5" s="1" t="s">
        <v>136</v>
      </c>
      <c r="L5" s="1" t="s">
        <v>136</v>
      </c>
      <c r="M5" s="1" t="s">
        <v>112</v>
      </c>
      <c r="N5" s="1" t="s">
        <v>112</v>
      </c>
      <c r="O5" s="1" t="s">
        <v>110</v>
      </c>
      <c r="P5" s="1" t="s">
        <v>113</v>
      </c>
      <c r="Q5" s="1" t="s">
        <v>137</v>
      </c>
      <c r="R5" s="1" t="s">
        <v>115</v>
      </c>
      <c r="S5" s="1" t="s">
        <v>116</v>
      </c>
      <c r="T5" s="1" t="s">
        <v>138</v>
      </c>
    </row>
    <row r="6" s="1" customFormat="1" spans="1:20">
      <c r="A6" s="3">
        <v>16910880862</v>
      </c>
      <c r="B6" s="1" t="s">
        <v>107</v>
      </c>
      <c r="C6" s="1" t="s">
        <v>139</v>
      </c>
      <c r="D6" s="1" t="s">
        <v>140</v>
      </c>
      <c r="E6" s="1" t="s">
        <v>47</v>
      </c>
      <c r="F6" s="1" t="s">
        <v>107</v>
      </c>
      <c r="G6" s="1" t="s">
        <v>108</v>
      </c>
      <c r="H6" s="1" t="s">
        <v>109</v>
      </c>
      <c r="I6" s="1" t="s">
        <v>141</v>
      </c>
      <c r="J6" s="1" t="s">
        <v>111</v>
      </c>
      <c r="K6" s="1" t="s">
        <v>141</v>
      </c>
      <c r="L6" s="1" t="s">
        <v>141</v>
      </c>
      <c r="M6" s="1" t="s">
        <v>112</v>
      </c>
      <c r="N6" s="1" t="s">
        <v>112</v>
      </c>
      <c r="O6" s="1" t="s">
        <v>110</v>
      </c>
      <c r="P6" s="1" t="s">
        <v>113</v>
      </c>
      <c r="Q6" s="1" t="s">
        <v>142</v>
      </c>
      <c r="R6" s="1" t="s">
        <v>115</v>
      </c>
      <c r="S6" s="1" t="s">
        <v>116</v>
      </c>
      <c r="T6" s="1" t="s">
        <v>117</v>
      </c>
    </row>
    <row r="7" s="1" customFormat="1" spans="1:20">
      <c r="A7" s="3">
        <v>16911584702</v>
      </c>
      <c r="B7" s="1" t="s">
        <v>107</v>
      </c>
      <c r="C7" s="1" t="s">
        <v>143</v>
      </c>
      <c r="D7" s="1" t="s">
        <v>144</v>
      </c>
      <c r="E7" s="1" t="s">
        <v>50</v>
      </c>
      <c r="F7" s="1" t="s">
        <v>107</v>
      </c>
      <c r="G7" s="1" t="s">
        <v>108</v>
      </c>
      <c r="H7" s="1" t="s">
        <v>109</v>
      </c>
      <c r="I7" s="1" t="s">
        <v>145</v>
      </c>
      <c r="J7" s="1" t="s">
        <v>111</v>
      </c>
      <c r="K7" s="1" t="s">
        <v>145</v>
      </c>
      <c r="L7" s="1" t="s">
        <v>145</v>
      </c>
      <c r="M7" s="1" t="s">
        <v>112</v>
      </c>
      <c r="N7" s="1" t="s">
        <v>112</v>
      </c>
      <c r="O7" s="1" t="s">
        <v>110</v>
      </c>
      <c r="P7" s="1" t="s">
        <v>113</v>
      </c>
      <c r="Q7" s="1" t="s">
        <v>146</v>
      </c>
      <c r="R7" s="1" t="s">
        <v>115</v>
      </c>
      <c r="S7" s="1" t="s">
        <v>116</v>
      </c>
      <c r="T7" s="1" t="s">
        <v>117</v>
      </c>
    </row>
    <row r="8" s="1" customFormat="1" spans="1:20">
      <c r="A8" s="3">
        <v>16912155111</v>
      </c>
      <c r="B8" s="1" t="s">
        <v>107</v>
      </c>
      <c r="C8" s="1" t="s">
        <v>147</v>
      </c>
      <c r="D8" s="1" t="s">
        <v>148</v>
      </c>
      <c r="E8" s="1" t="s">
        <v>54</v>
      </c>
      <c r="F8" s="1" t="s">
        <v>135</v>
      </c>
      <c r="G8" s="1" t="s">
        <v>108</v>
      </c>
      <c r="H8" s="1" t="s">
        <v>109</v>
      </c>
      <c r="I8" s="1" t="s">
        <v>149</v>
      </c>
      <c r="J8" s="1" t="s">
        <v>111</v>
      </c>
      <c r="K8" s="1" t="s">
        <v>149</v>
      </c>
      <c r="L8" s="1" t="s">
        <v>149</v>
      </c>
      <c r="M8" s="1" t="s">
        <v>112</v>
      </c>
      <c r="N8" s="1" t="s">
        <v>112</v>
      </c>
      <c r="O8" s="1" t="s">
        <v>110</v>
      </c>
      <c r="P8" s="1" t="s">
        <v>113</v>
      </c>
      <c r="Q8" s="1" t="s">
        <v>150</v>
      </c>
      <c r="R8" s="1" t="s">
        <v>115</v>
      </c>
      <c r="S8" s="1" t="s">
        <v>116</v>
      </c>
      <c r="T8" s="1" t="s">
        <v>117</v>
      </c>
    </row>
    <row r="9" s="1" customFormat="1" spans="1:20">
      <c r="A9" s="3">
        <v>16916437584</v>
      </c>
      <c r="B9" s="1" t="s">
        <v>135</v>
      </c>
      <c r="C9" s="1" t="s">
        <v>151</v>
      </c>
      <c r="D9" s="1" t="s">
        <v>152</v>
      </c>
      <c r="E9" s="1" t="s">
        <v>57</v>
      </c>
      <c r="F9" s="1" t="s">
        <v>135</v>
      </c>
      <c r="G9" s="1" t="s">
        <v>108</v>
      </c>
      <c r="H9" s="1" t="s">
        <v>109</v>
      </c>
      <c r="I9" s="1" t="s">
        <v>153</v>
      </c>
      <c r="J9" s="1" t="s">
        <v>111</v>
      </c>
      <c r="K9" s="1" t="s">
        <v>153</v>
      </c>
      <c r="L9" s="1" t="s">
        <v>153</v>
      </c>
      <c r="M9" s="1" t="s">
        <v>112</v>
      </c>
      <c r="N9" s="1" t="s">
        <v>112</v>
      </c>
      <c r="O9" s="1" t="s">
        <v>110</v>
      </c>
      <c r="P9" s="1" t="s">
        <v>113</v>
      </c>
      <c r="Q9" s="1" t="s">
        <v>154</v>
      </c>
      <c r="R9" s="1" t="s">
        <v>115</v>
      </c>
      <c r="S9" s="1" t="s">
        <v>116</v>
      </c>
      <c r="T9" s="1" t="s">
        <v>117</v>
      </c>
    </row>
    <row r="10" s="1" customFormat="1" spans="1:20">
      <c r="A10" s="3">
        <v>16916776978</v>
      </c>
      <c r="B10" s="1" t="s">
        <v>135</v>
      </c>
      <c r="C10" s="1" t="s">
        <v>155</v>
      </c>
      <c r="D10" s="1" t="s">
        <v>156</v>
      </c>
      <c r="E10" s="1" t="s">
        <v>60</v>
      </c>
      <c r="F10" s="1" t="s">
        <v>135</v>
      </c>
      <c r="G10" s="1" t="s">
        <v>108</v>
      </c>
      <c r="H10" s="1" t="s">
        <v>109</v>
      </c>
      <c r="I10" s="1" t="s">
        <v>157</v>
      </c>
      <c r="J10" s="1" t="s">
        <v>111</v>
      </c>
      <c r="K10" s="1" t="s">
        <v>157</v>
      </c>
      <c r="L10" s="1" t="s">
        <v>157</v>
      </c>
      <c r="M10" s="1" t="s">
        <v>112</v>
      </c>
      <c r="N10" s="1" t="s">
        <v>112</v>
      </c>
      <c r="O10" s="1" t="s">
        <v>110</v>
      </c>
      <c r="P10" s="1" t="s">
        <v>113</v>
      </c>
      <c r="Q10" s="1" t="s">
        <v>158</v>
      </c>
      <c r="R10" s="1" t="s">
        <v>115</v>
      </c>
      <c r="S10" s="1" t="s">
        <v>116</v>
      </c>
      <c r="T10" s="1" t="s">
        <v>117</v>
      </c>
    </row>
    <row r="11" s="1" customFormat="1" spans="1:20">
      <c r="A11" s="3">
        <v>16917367255</v>
      </c>
      <c r="B11" s="1" t="s">
        <v>135</v>
      </c>
      <c r="C11" s="1" t="s">
        <v>159</v>
      </c>
      <c r="D11" s="1" t="s">
        <v>160</v>
      </c>
      <c r="E11" s="1" t="s">
        <v>63</v>
      </c>
      <c r="F11" s="1" t="s">
        <v>135</v>
      </c>
      <c r="G11" s="1" t="s">
        <v>108</v>
      </c>
      <c r="H11" s="1" t="s">
        <v>109</v>
      </c>
      <c r="I11" s="1" t="s">
        <v>161</v>
      </c>
      <c r="J11" s="1" t="s">
        <v>111</v>
      </c>
      <c r="K11" s="1" t="s">
        <v>161</v>
      </c>
      <c r="L11" s="1" t="s">
        <v>161</v>
      </c>
      <c r="M11" s="1" t="s">
        <v>112</v>
      </c>
      <c r="N11" s="1" t="s">
        <v>112</v>
      </c>
      <c r="O11" s="1" t="s">
        <v>110</v>
      </c>
      <c r="P11" s="1" t="s">
        <v>113</v>
      </c>
      <c r="Q11" s="1" t="s">
        <v>162</v>
      </c>
      <c r="R11" s="1" t="s">
        <v>115</v>
      </c>
      <c r="S11" s="1" t="s">
        <v>116</v>
      </c>
      <c r="T11" s="1" t="s">
        <v>117</v>
      </c>
    </row>
    <row r="12" s="1" customFormat="1" spans="1:20">
      <c r="A12" s="3">
        <v>16917800280</v>
      </c>
      <c r="B12" s="1" t="s">
        <v>135</v>
      </c>
      <c r="C12" s="1" t="s">
        <v>163</v>
      </c>
      <c r="D12" s="1" t="s">
        <v>164</v>
      </c>
      <c r="E12" s="1" t="s">
        <v>66</v>
      </c>
      <c r="F12" s="1" t="s">
        <v>135</v>
      </c>
      <c r="G12" s="1" t="s">
        <v>108</v>
      </c>
      <c r="H12" s="1" t="s">
        <v>109</v>
      </c>
      <c r="I12" s="1" t="s">
        <v>165</v>
      </c>
      <c r="J12" s="1" t="s">
        <v>111</v>
      </c>
      <c r="K12" s="1" t="s">
        <v>165</v>
      </c>
      <c r="L12" s="1" t="s">
        <v>165</v>
      </c>
      <c r="M12" s="1" t="s">
        <v>112</v>
      </c>
      <c r="N12" s="1" t="s">
        <v>112</v>
      </c>
      <c r="O12" s="1" t="s">
        <v>110</v>
      </c>
      <c r="P12" s="1" t="s">
        <v>113</v>
      </c>
      <c r="Q12" s="1" t="s">
        <v>166</v>
      </c>
      <c r="R12" s="1" t="s">
        <v>115</v>
      </c>
      <c r="S12" s="1" t="s">
        <v>116</v>
      </c>
      <c r="T12" s="1" t="s">
        <v>117</v>
      </c>
    </row>
    <row r="13" s="1" customFormat="1" spans="1:20">
      <c r="A13" s="3">
        <v>16917866906</v>
      </c>
      <c r="B13" s="1" t="s">
        <v>135</v>
      </c>
      <c r="C13" s="1" t="s">
        <v>167</v>
      </c>
      <c r="D13" s="1" t="s">
        <v>168</v>
      </c>
      <c r="E13" s="1" t="s">
        <v>69</v>
      </c>
      <c r="F13" s="1" t="s">
        <v>135</v>
      </c>
      <c r="G13" s="1" t="s">
        <v>108</v>
      </c>
      <c r="H13" s="1" t="s">
        <v>109</v>
      </c>
      <c r="I13" s="1" t="s">
        <v>169</v>
      </c>
      <c r="J13" s="1" t="s">
        <v>111</v>
      </c>
      <c r="K13" s="1" t="s">
        <v>169</v>
      </c>
      <c r="L13" s="1" t="s">
        <v>169</v>
      </c>
      <c r="M13" s="1" t="s">
        <v>112</v>
      </c>
      <c r="N13" s="1" t="s">
        <v>112</v>
      </c>
      <c r="O13" s="1" t="s">
        <v>110</v>
      </c>
      <c r="P13" s="1" t="s">
        <v>113</v>
      </c>
      <c r="Q13" s="1" t="s">
        <v>170</v>
      </c>
      <c r="R13" s="1" t="s">
        <v>115</v>
      </c>
      <c r="S13" s="1" t="s">
        <v>116</v>
      </c>
      <c r="T13" s="1" t="s">
        <v>117</v>
      </c>
    </row>
    <row r="14" s="1" customFormat="1" spans="1:20">
      <c r="A14" s="3">
        <v>16920719088</v>
      </c>
      <c r="B14" s="1" t="s">
        <v>135</v>
      </c>
      <c r="C14" s="1" t="s">
        <v>171</v>
      </c>
      <c r="D14" s="1" t="s">
        <v>172</v>
      </c>
      <c r="E14" s="1" t="s">
        <v>72</v>
      </c>
      <c r="F14" s="1" t="s">
        <v>135</v>
      </c>
      <c r="G14" s="1" t="s">
        <v>108</v>
      </c>
      <c r="H14" s="1" t="s">
        <v>109</v>
      </c>
      <c r="I14" s="1" t="s">
        <v>173</v>
      </c>
      <c r="J14" s="1" t="s">
        <v>111</v>
      </c>
      <c r="K14" s="1" t="s">
        <v>173</v>
      </c>
      <c r="L14" s="1" t="s">
        <v>173</v>
      </c>
      <c r="M14" s="1" t="s">
        <v>112</v>
      </c>
      <c r="N14" s="1" t="s">
        <v>112</v>
      </c>
      <c r="O14" s="1" t="s">
        <v>110</v>
      </c>
      <c r="P14" s="1" t="s">
        <v>113</v>
      </c>
      <c r="Q14" s="1" t="s">
        <v>174</v>
      </c>
      <c r="R14" s="1" t="s">
        <v>115</v>
      </c>
      <c r="S14" s="1" t="s">
        <v>116</v>
      </c>
      <c r="T14" s="1" t="s">
        <v>117</v>
      </c>
    </row>
    <row r="15" s="1" customFormat="1" spans="1:20">
      <c r="A15" s="3">
        <v>16920776275</v>
      </c>
      <c r="B15" s="1" t="s">
        <v>135</v>
      </c>
      <c r="C15" s="1" t="s">
        <v>175</v>
      </c>
      <c r="D15" s="1" t="s">
        <v>176</v>
      </c>
      <c r="E15" s="1" t="s">
        <v>75</v>
      </c>
      <c r="F15" s="1" t="s">
        <v>135</v>
      </c>
      <c r="G15" s="1" t="s">
        <v>108</v>
      </c>
      <c r="H15" s="1" t="s">
        <v>109</v>
      </c>
      <c r="I15" s="1" t="s">
        <v>177</v>
      </c>
      <c r="J15" s="1" t="s">
        <v>111</v>
      </c>
      <c r="K15" s="1" t="s">
        <v>177</v>
      </c>
      <c r="L15" s="1" t="s">
        <v>177</v>
      </c>
      <c r="M15" s="1" t="s">
        <v>112</v>
      </c>
      <c r="N15" s="1" t="s">
        <v>112</v>
      </c>
      <c r="O15" s="1" t="s">
        <v>110</v>
      </c>
      <c r="P15" s="1" t="s">
        <v>113</v>
      </c>
      <c r="Q15" s="1" t="s">
        <v>178</v>
      </c>
      <c r="R15" s="1" t="s">
        <v>115</v>
      </c>
      <c r="S15" s="1" t="s">
        <v>116</v>
      </c>
      <c r="T15" s="1" t="s">
        <v>117</v>
      </c>
    </row>
    <row r="16" s="1" customFormat="1" spans="1:20">
      <c r="A16" s="3">
        <v>16921456352</v>
      </c>
      <c r="B16" s="1" t="s">
        <v>135</v>
      </c>
      <c r="C16" s="1" t="s">
        <v>179</v>
      </c>
      <c r="D16" s="1" t="s">
        <v>180</v>
      </c>
      <c r="E16" s="1" t="s">
        <v>78</v>
      </c>
      <c r="F16" s="1" t="s">
        <v>135</v>
      </c>
      <c r="G16" s="1" t="s">
        <v>108</v>
      </c>
      <c r="H16" s="1" t="s">
        <v>109</v>
      </c>
      <c r="I16" s="1" t="s">
        <v>181</v>
      </c>
      <c r="J16" s="1" t="s">
        <v>111</v>
      </c>
      <c r="K16" s="1" t="s">
        <v>181</v>
      </c>
      <c r="L16" s="1" t="s">
        <v>181</v>
      </c>
      <c r="M16" s="1" t="s">
        <v>112</v>
      </c>
      <c r="N16" s="1" t="s">
        <v>112</v>
      </c>
      <c r="O16" s="1" t="s">
        <v>110</v>
      </c>
      <c r="P16" s="1" t="s">
        <v>113</v>
      </c>
      <c r="Q16" s="1" t="s">
        <v>182</v>
      </c>
      <c r="R16" s="1" t="s">
        <v>115</v>
      </c>
      <c r="S16" s="1" t="s">
        <v>116</v>
      </c>
      <c r="T16" s="1" t="s">
        <v>117</v>
      </c>
    </row>
    <row r="17" s="1" customFormat="1" spans="1:20">
      <c r="A17" s="3">
        <v>16921923969</v>
      </c>
      <c r="B17" s="1" t="s">
        <v>135</v>
      </c>
      <c r="C17" s="1" t="s">
        <v>183</v>
      </c>
      <c r="D17" s="1" t="s">
        <v>184</v>
      </c>
      <c r="E17" s="1" t="s">
        <v>81</v>
      </c>
      <c r="F17" s="1" t="s">
        <v>135</v>
      </c>
      <c r="G17" s="1" t="s">
        <v>108</v>
      </c>
      <c r="H17" s="1" t="s">
        <v>109</v>
      </c>
      <c r="I17" s="1" t="s">
        <v>185</v>
      </c>
      <c r="J17" s="1" t="s">
        <v>111</v>
      </c>
      <c r="K17" s="1" t="s">
        <v>185</v>
      </c>
      <c r="L17" s="1" t="s">
        <v>185</v>
      </c>
      <c r="M17" s="1" t="s">
        <v>112</v>
      </c>
      <c r="N17" s="1" t="s">
        <v>112</v>
      </c>
      <c r="O17" s="1" t="s">
        <v>110</v>
      </c>
      <c r="P17" s="1" t="s">
        <v>113</v>
      </c>
      <c r="Q17" s="1" t="s">
        <v>186</v>
      </c>
      <c r="R17" s="1" t="s">
        <v>115</v>
      </c>
      <c r="S17" s="1" t="s">
        <v>116</v>
      </c>
      <c r="T17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2021-12-08T01:42:29Z</dcterms:created>
  <dcterms:modified xsi:type="dcterms:W3CDTF">2021-12-08T01:49:43Z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BC153E61394F4AF0A0DC3F2003D686E7</vt:lpwstr>
  </property>
  <property fmtid="{D5CDD505-2E9C-101B-9397-08002B2CF9AE}" pid="3" name="KSOProductBuildVer">
    <vt:lpwstr>2052-11.1.0.11115</vt:lpwstr>
  </property>
</Properties>
</file>