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</definedName>
  </definedNames>
  <calcPr calcId="144525"/>
</workbook>
</file>

<file path=xl/sharedStrings.xml><?xml version="1.0" encoding="utf-8"?>
<sst xmlns="http://schemas.openxmlformats.org/spreadsheetml/2006/main" count="929" uniqueCount="276">
  <si>
    <t>去哪儿网酒店预付对账单</t>
  </si>
  <si>
    <t>供应商名称：</t>
  </si>
  <si>
    <t>遇见时光</t>
  </si>
  <si>
    <t>结算周期：</t>
  </si>
  <si>
    <t>2021-12-06至2021-12-07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</si>
  <si>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</si>
  <si>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</si>
  <si>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</si>
  <si>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</si>
  <si>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</si>
  <si>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</si>
  <si>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</si>
  <si>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</si>
  <si>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</si>
  <si>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</si>
  <si>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</si>
  <si>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</si>
  <si>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</si>
  <si>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</si>
  <si>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</si>
  <si>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¥3,187.00</t>
  </si>
  <si>
    <t>¥374.00</t>
  </si>
  <si>
    <t>¥2,813.00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</si>
  <si>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</si>
  <si>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</si>
  <si>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</si>
  <si>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</si>
  <si>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</si>
  <si>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</si>
  <si>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</si>
  <si>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</si>
  <si>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</si>
  <si>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</si>
  <si>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</si>
  <si>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</si>
  <si>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</si>
  <si>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</si>
  <si>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</si>
  <si>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</si>
  <si>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</si>
  <si>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</si>
  <si>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</si>
  <si>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</si>
  <si>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</si>
  <si>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</si>
  <si>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</si>
  <si>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</si>
  <si>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</si>
  <si>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</si>
  <si>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</si>
  <si>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</si>
  <si>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</si>
  <si>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</si>
  <si>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</si>
  <si>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</si>
  <si>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</si>
  <si>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</si>
  <si>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</si>
  <si>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</si>
  <si>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</si>
  <si>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</si>
  <si>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</si>
  <si>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</si>
  <si>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</si>
  <si>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</si>
  <si>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</si>
  <si>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</si>
  <si>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</si>
  <si>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</si>
  <si>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102837020098</t>
  </si>
  <si>
    <t>酒店预付</t>
  </si>
  <si>
    <t>否</t>
  </si>
  <si>
    <t>普通</t>
  </si>
  <si>
    <t>268932878</t>
  </si>
  <si>
    <t>如家·neo(上海南京路步行街黄河路店)</t>
  </si>
  <si>
    <t>1616855</t>
  </si>
  <si>
    <t>邹倩</t>
  </si>
  <si>
    <t>2021-12-05</t>
  </si>
  <si>
    <t>2021-12-06</t>
  </si>
  <si>
    <t>2021-12-07</t>
  </si>
  <si>
    <t>¥255.00</t>
  </si>
  <si>
    <t>¥34.00</t>
  </si>
  <si>
    <t>¥221.00</t>
  </si>
  <si>
    <t>全新双床房</t>
  </si>
  <si>
    <t>WEBSITE</t>
  </si>
  <si>
    <t>102838076448</t>
  </si>
  <si>
    <t>294271798</t>
  </si>
  <si>
    <t>格林豪泰酒店(宿松高铁站店)</t>
  </si>
  <si>
    <t>叶婉妮</t>
  </si>
  <si>
    <t>¥125.00</t>
  </si>
  <si>
    <t>¥17.00</t>
  </si>
  <si>
    <t>¥108.00</t>
  </si>
  <si>
    <t>特色大床房</t>
  </si>
  <si>
    <t>102838118740</t>
  </si>
  <si>
    <t>268932743</t>
  </si>
  <si>
    <t>锦江之星品尚(武汉光谷大道灵杰路传媒学院店)</t>
  </si>
  <si>
    <t>程金刚</t>
  </si>
  <si>
    <t>¥189.00</t>
  </si>
  <si>
    <t>¥25.00</t>
  </si>
  <si>
    <t>¥164.00</t>
  </si>
  <si>
    <t>标准房a</t>
  </si>
  <si>
    <t>102838545017</t>
  </si>
  <si>
    <t>268938002</t>
  </si>
  <si>
    <t>格林豪泰快捷酒店(佛山龙江会展中心盈信广场店)</t>
  </si>
  <si>
    <t>韦林</t>
  </si>
  <si>
    <t>¥142.00</t>
  </si>
  <si>
    <t>¥19.00</t>
  </si>
  <si>
    <t>¥123.00</t>
  </si>
  <si>
    <t>高级大床房</t>
  </si>
  <si>
    <t>102838580875</t>
  </si>
  <si>
    <t>391861866</t>
  </si>
  <si>
    <t>石河子爱友酒店</t>
  </si>
  <si>
    <t>魏子涵</t>
  </si>
  <si>
    <t>¥122.00</t>
  </si>
  <si>
    <t>¥16.00</t>
  </si>
  <si>
    <t>¥106.00</t>
  </si>
  <si>
    <t>小U舒适大床房</t>
  </si>
  <si>
    <t>102838603699</t>
  </si>
  <si>
    <t>271513763</t>
  </si>
  <si>
    <t>文昌维嘉国际大酒店</t>
  </si>
  <si>
    <t>黄凯红</t>
  </si>
  <si>
    <t>¥379.00</t>
  </si>
  <si>
    <t>¥5.00</t>
  </si>
  <si>
    <t>主楼商务套房</t>
  </si>
  <si>
    <t>102838613991</t>
  </si>
  <si>
    <t>294440017</t>
  </si>
  <si>
    <t>格林豪泰酒店(唐山曹妃甸工业区十一加汽车站店)</t>
  </si>
  <si>
    <t>刁羽</t>
  </si>
  <si>
    <t>¥195.00</t>
  </si>
  <si>
    <t>¥26.00</t>
  </si>
  <si>
    <t>¥169.00</t>
  </si>
  <si>
    <t>豪华大床房</t>
  </si>
  <si>
    <t>102838785011</t>
  </si>
  <si>
    <t>277284780</t>
  </si>
  <si>
    <t>格林联盟酒店(深圳平湖中心地铁站店)</t>
  </si>
  <si>
    <t>张飞洋</t>
  </si>
  <si>
    <t>¥144.00</t>
  </si>
  <si>
    <t>大床房</t>
  </si>
  <si>
    <t>102836963962</t>
  </si>
  <si>
    <t>389886258</t>
  </si>
  <si>
    <t>如家酒店·neo(上海打浦桥鲁班路地铁站店)</t>
  </si>
  <si>
    <t>严苏</t>
  </si>
  <si>
    <t>2021-12-04</t>
  </si>
  <si>
    <t>¥213.00</t>
  </si>
  <si>
    <t>¥28.00</t>
  </si>
  <si>
    <t>¥185.00</t>
  </si>
  <si>
    <t>全新大床房B(无窗)</t>
  </si>
  <si>
    <t>102837786583</t>
  </si>
  <si>
    <t>389887542</t>
  </si>
  <si>
    <t>尚客优酒店(无锡梁清路店)</t>
  </si>
  <si>
    <t>王朋朋|邢秦方</t>
  </si>
  <si>
    <t>¥552.00</t>
  </si>
  <si>
    <t>¥72.00</t>
  </si>
  <si>
    <t>¥480.00</t>
  </si>
  <si>
    <t>102838461467</t>
  </si>
  <si>
    <t>268938191</t>
  </si>
  <si>
    <t>锦江都城酒店(杭州下沙金沙湖店)</t>
  </si>
  <si>
    <t>张敬飞</t>
  </si>
  <si>
    <t>¥301.00</t>
  </si>
  <si>
    <t>¥38.00</t>
  </si>
  <si>
    <t>¥263.00</t>
  </si>
  <si>
    <t>精致双床房</t>
  </si>
  <si>
    <t>102838611208</t>
  </si>
  <si>
    <t>343002563</t>
  </si>
  <si>
    <t>7天连锁酒店(天津火车站店)</t>
  </si>
  <si>
    <t>许亚峰</t>
  </si>
  <si>
    <t>¥105.00</t>
  </si>
  <si>
    <t>¥14.00</t>
  </si>
  <si>
    <t>¥91.00</t>
  </si>
  <si>
    <t>自主双床房</t>
  </si>
  <si>
    <t>102838693096</t>
  </si>
  <si>
    <t>277399878</t>
  </si>
  <si>
    <t>锦江之星(北京首都机场顺义地铁站店)</t>
  </si>
  <si>
    <t>张桂春|曾代坤哥</t>
  </si>
  <si>
    <t>¥336.00</t>
  </si>
  <si>
    <t>¥44.00</t>
  </si>
  <si>
    <t>¥292.00</t>
  </si>
  <si>
    <t>标准房A</t>
  </si>
  <si>
    <t>102838849748</t>
  </si>
  <si>
    <t>282708856</t>
  </si>
  <si>
    <t>格林豪泰(北京长城环岛店)</t>
  </si>
  <si>
    <t>张洪玺</t>
  </si>
  <si>
    <t>¥129.00</t>
  </si>
  <si>
    <t>¥112.00</t>
  </si>
  <si>
    <t>1.5米特惠大床房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</si>
  <si>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</si>
  <si>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</si>
  <si>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</si>
  <si>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</si>
  <si>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</si>
  <si>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</si>
  <si>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</si>
  <si>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</si>
  <si>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</si>
  <si>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</si>
  <si>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</si>
  <si>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A211208104417481</t>
  </si>
  <si>
    <r>
      <t>总计：</t>
    </r>
    <r>
      <rPr>
        <sz val="10"/>
        <rFont val="Arial"/>
        <charset val="134"/>
      </rPr>
      <t>2813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</si>
  <si>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</si>
  <si>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</si>
  <si>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</si>
  <si>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</si>
  <si>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</si>
  <si>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</si>
  <si>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</si>
  <si>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</si>
  <si>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</si>
  <si>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</si>
  <si>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</si>
  <si>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</si>
  <si>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</si>
  <si>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</si>
  <si>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</si>
  <si>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</si>
  <si>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2326373</t>
  </si>
  <si>
    <t>--</t>
  </si>
  <si>
    <t>185.00</t>
  </si>
  <si>
    <t>RMB</t>
  </si>
  <si>
    <t>0</t>
  </si>
  <si>
    <t>0.00</t>
  </si>
  <si>
    <t>龙卷风国内直连</t>
  </si>
  <si>
    <t>2021-12-04 11:14:51</t>
  </si>
  <si>
    <t>汇智国际旅游发展有限公司</t>
  </si>
  <si>
    <t>直连</t>
  </si>
  <si>
    <t>2327962</t>
  </si>
  <si>
    <t xml:space="preserve">尚客优酒店(无锡梁清路店) </t>
  </si>
  <si>
    <t>王朋朋,邢秦方</t>
  </si>
  <si>
    <t>480.00</t>
  </si>
  <si>
    <t>2021-12-05 19:32:47</t>
  </si>
  <si>
    <t>2327995</t>
  </si>
  <si>
    <t>如家酒店(上海南京路步行街黄河路店)</t>
  </si>
  <si>
    <t>221.00</t>
  </si>
  <si>
    <t>2021-12-05 20:05:20</t>
  </si>
  <si>
    <t>102838586629</t>
  </si>
  <si>
    <t>2328201</t>
  </si>
  <si>
    <t>锦江之星温州双屿客运中心店</t>
  </si>
  <si>
    <t>李红梅</t>
  </si>
  <si>
    <t>2021-12-06 00:59:10</t>
  </si>
  <si>
    <t>2328243</t>
  </si>
  <si>
    <t>91.00</t>
  </si>
  <si>
    <t>2021-12-06 05:40:07</t>
  </si>
  <si>
    <t>2328353</t>
  </si>
  <si>
    <t>格林豪泰快捷酒店(佛山顺德龙江店)</t>
  </si>
  <si>
    <t>123.00</t>
  </si>
  <si>
    <t>2021-12-06 09:22:04</t>
  </si>
  <si>
    <t>2328653</t>
  </si>
  <si>
    <t>164.00</t>
  </si>
  <si>
    <t>2021-12-06 12:58:05</t>
  </si>
  <si>
    <t>2328785</t>
  </si>
  <si>
    <t>格林豪泰酒店（宿松高铁站店）</t>
  </si>
  <si>
    <t>108.00</t>
  </si>
  <si>
    <t>2021-12-06 14:42:58</t>
  </si>
  <si>
    <t>2328852</t>
  </si>
  <si>
    <t>IU酒店(石河子开发区店)</t>
  </si>
  <si>
    <t>106.00</t>
  </si>
  <si>
    <t>2021-12-06 15:31:59</t>
  </si>
  <si>
    <t>2328866</t>
  </si>
  <si>
    <t>263.00</t>
  </si>
  <si>
    <t>2021-12-06 15:47:24</t>
  </si>
  <si>
    <t>2329074</t>
  </si>
  <si>
    <t>169.00</t>
  </si>
  <si>
    <t>2021-12-06 17:42:16</t>
  </si>
  <si>
    <t>2329229</t>
  </si>
  <si>
    <t>格林豪泰快捷酒店（密云长城环岛店）</t>
  </si>
  <si>
    <t>112.00</t>
  </si>
  <si>
    <t>2021-12-06 19:06:58</t>
  </si>
  <si>
    <t>2329437</t>
  </si>
  <si>
    <t>125.00</t>
  </si>
  <si>
    <t>2021-12-06 21:08:50</t>
  </si>
  <si>
    <t>2329522</t>
  </si>
  <si>
    <t>张桂春,曾代坤哥</t>
  </si>
  <si>
    <t>292.00</t>
  </si>
  <si>
    <t>2021-12-06 22:15:00</t>
  </si>
  <si>
    <t>2329567</t>
  </si>
  <si>
    <t>374.00</t>
  </si>
  <si>
    <t>2021-12-06 22:44:59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</si>
</sst>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8" borderId="11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23" borderId="12" applyNumberFormat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33" fillId="23" borderId="10" applyNumberFormat="0" applyAlignment="0" applyProtection="0">
      <alignment vertical="center"/>
    </xf>
    <xf numFmtId="0" fontId="25" fillId="24" borderId="13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117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118</v>
      </c>
      <c r="H7" s="7" t="s">
        <v>119</v>
      </c>
      <c r="I7" s="7" t="s">
        <v>75</v>
      </c>
      <c r="J7" s="7" t="s">
        <v>2</v>
      </c>
      <c r="K7" s="7" t="s">
        <v>120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121</v>
      </c>
      <c r="S7" s="12" t="s">
        <v>19</v>
      </c>
      <c r="T7" s="7"/>
      <c r="U7" s="11" t="s">
        <v>19</v>
      </c>
      <c r="V7" s="11" t="s">
        <v>121</v>
      </c>
      <c r="W7" s="12" t="s">
        <v>122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21</v>
      </c>
      <c r="AD7" t="s">
        <v>6</v>
      </c>
      <c r="AE7" t="s">
        <v>123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124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125</v>
      </c>
      <c r="H8" s="7" t="s">
        <v>126</v>
      </c>
      <c r="I8" s="7" t="s">
        <v>75</v>
      </c>
      <c r="J8" s="7" t="s">
        <v>2</v>
      </c>
      <c r="K8" s="7" t="s">
        <v>127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128</v>
      </c>
      <c r="S8" s="12" t="s">
        <v>19</v>
      </c>
      <c r="T8" s="7"/>
      <c r="U8" s="11" t="s">
        <v>19</v>
      </c>
      <c r="V8" s="11" t="s">
        <v>128</v>
      </c>
      <c r="W8" s="12" t="s">
        <v>129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132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133</v>
      </c>
      <c r="H9" s="7" t="s">
        <v>134</v>
      </c>
      <c r="I9" s="7" t="s">
        <v>75</v>
      </c>
      <c r="J9" s="7" t="s">
        <v>2</v>
      </c>
      <c r="K9" s="7" t="s">
        <v>135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1" t="s">
        <v>136</v>
      </c>
      <c r="S9" s="12" t="s">
        <v>19</v>
      </c>
      <c r="T9" s="7"/>
      <c r="U9" s="11" t="s">
        <v>19</v>
      </c>
      <c r="V9" s="11" t="s">
        <v>136</v>
      </c>
      <c r="W9" s="12" t="s">
        <v>106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89</v>
      </c>
      <c r="AD9" t="s">
        <v>6</v>
      </c>
      <c r="AE9" t="s">
        <v>137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138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139</v>
      </c>
      <c r="H10" s="7" t="s">
        <v>140</v>
      </c>
      <c r="I10" s="7" t="s">
        <v>75</v>
      </c>
      <c r="J10" s="7" t="s">
        <v>2</v>
      </c>
      <c r="K10" s="7" t="s">
        <v>141</v>
      </c>
      <c r="L10" s="7">
        <v>1</v>
      </c>
      <c r="M10" s="7">
        <v>1</v>
      </c>
      <c r="N10" s="7" t="s">
        <v>142</v>
      </c>
      <c r="O10" s="7" t="s">
        <v>78</v>
      </c>
      <c r="P10" s="7" t="s">
        <v>79</v>
      </c>
      <c r="Q10" s="7"/>
      <c r="R10" s="11" t="s">
        <v>143</v>
      </c>
      <c r="S10" s="12" t="s">
        <v>19</v>
      </c>
      <c r="T10" s="7"/>
      <c r="U10" s="11" t="s">
        <v>19</v>
      </c>
      <c r="V10" s="11" t="s">
        <v>143</v>
      </c>
      <c r="W10" s="12" t="s">
        <v>144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147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148</v>
      </c>
      <c r="H11" s="7" t="s">
        <v>149</v>
      </c>
      <c r="I11" s="7" t="s">
        <v>75</v>
      </c>
      <c r="J11" s="7" t="s">
        <v>2</v>
      </c>
      <c r="K11" s="7" t="s">
        <v>150</v>
      </c>
      <c r="L11" s="7">
        <v>2</v>
      </c>
      <c r="M11" s="7">
        <v>2</v>
      </c>
      <c r="N11" s="7" t="s">
        <v>77</v>
      </c>
      <c r="O11" s="7" t="s">
        <v>77</v>
      </c>
      <c r="P11" s="7" t="s">
        <v>79</v>
      </c>
      <c r="Q11" s="7"/>
      <c r="R11" s="11" t="s">
        <v>151</v>
      </c>
      <c r="S11" s="12" t="s">
        <v>19</v>
      </c>
      <c r="T11" s="7"/>
      <c r="U11" s="11" t="s">
        <v>19</v>
      </c>
      <c r="V11" s="11" t="s">
        <v>151</v>
      </c>
      <c r="W11" s="12" t="s">
        <v>152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153</v>
      </c>
      <c r="AD11" t="s">
        <v>6</v>
      </c>
      <c r="AE11" t="s">
        <v>131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154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155</v>
      </c>
      <c r="H12" s="7" t="s">
        <v>156</v>
      </c>
      <c r="I12" s="7" t="s">
        <v>75</v>
      </c>
      <c r="J12" s="7" t="s">
        <v>2</v>
      </c>
      <c r="K12" s="7" t="s">
        <v>157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1" t="s">
        <v>158</v>
      </c>
      <c r="S12" s="12" t="s">
        <v>19</v>
      </c>
      <c r="T12" s="7"/>
      <c r="U12" s="11" t="s">
        <v>19</v>
      </c>
      <c r="V12" s="11" t="s">
        <v>158</v>
      </c>
      <c r="W12" s="12" t="s">
        <v>159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162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163</v>
      </c>
      <c r="H13" s="7" t="s">
        <v>164</v>
      </c>
      <c r="I13" s="7" t="s">
        <v>75</v>
      </c>
      <c r="J13" s="7" t="s">
        <v>2</v>
      </c>
      <c r="K13" s="7" t="s">
        <v>165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1" t="s">
        <v>166</v>
      </c>
      <c r="S13" s="12" t="s">
        <v>19</v>
      </c>
      <c r="T13" s="7"/>
      <c r="U13" s="11" t="s">
        <v>19</v>
      </c>
      <c r="V13" s="11" t="s">
        <v>166</v>
      </c>
      <c r="W13" s="12" t="s">
        <v>167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170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171</v>
      </c>
      <c r="H14" s="7" t="s">
        <v>172</v>
      </c>
      <c r="I14" s="7" t="s">
        <v>75</v>
      </c>
      <c r="J14" s="7" t="s">
        <v>2</v>
      </c>
      <c r="K14" s="7" t="s">
        <v>173</v>
      </c>
      <c r="L14" s="7">
        <v>2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1" t="s">
        <v>174</v>
      </c>
      <c r="S14" s="12" t="s">
        <v>19</v>
      </c>
      <c r="T14" s="7"/>
      <c r="U14" s="11" t="s">
        <v>19</v>
      </c>
      <c r="V14" s="11" t="s">
        <v>174</v>
      </c>
      <c r="W14" s="12" t="s">
        <v>175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178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179</v>
      </c>
      <c r="H15" s="7" t="s">
        <v>180</v>
      </c>
      <c r="I15" s="7" t="s">
        <v>75</v>
      </c>
      <c r="J15" s="7" t="s">
        <v>2</v>
      </c>
      <c r="K15" s="7" t="s">
        <v>181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1" t="s">
        <v>182</v>
      </c>
      <c r="S15" s="12" t="s">
        <v>19</v>
      </c>
      <c r="T15" s="7"/>
      <c r="U15" s="11" t="s">
        <v>19</v>
      </c>
      <c r="V15" s="11" t="s">
        <v>182</v>
      </c>
      <c r="W15" s="12" t="s">
        <v>90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84</v>
      </c>
      <c r="AG15" t="s">
        <v>71</v>
      </c>
      <c r="AH15" t="s">
        <v>19</v>
      </c>
    </row>
    <row r="16" customHeight="1" spans="1:32">
      <c r="A16" s="10" t="s">
        <v>185</v>
      </c>
      <c r="B16" s="10"/>
      <c r="C16" s="10" t="s">
        <v>186</v>
      </c>
      <c r="D16" s="10"/>
      <c r="E16" s="10"/>
      <c r="F16" s="10"/>
      <c r="G16" s="10" t="s">
        <v>186</v>
      </c>
      <c r="H16" s="10" t="s">
        <v>186</v>
      </c>
      <c r="I16" s="10" t="s">
        <v>186</v>
      </c>
      <c r="J16" s="10" t="s">
        <v>186</v>
      </c>
      <c r="K16" s="10" t="s">
        <v>186</v>
      </c>
      <c r="L16" s="10" t="s">
        <v>186</v>
      </c>
      <c r="M16" s="10" t="s">
        <v>186</v>
      </c>
      <c r="N16" s="10" t="s">
        <v>186</v>
      </c>
      <c r="O16" s="10" t="s">
        <v>186</v>
      </c>
      <c r="P16" s="10" t="s">
        <v>186</v>
      </c>
      <c r="Q16" s="10"/>
      <c r="R16" s="13" t="s">
        <v>20</v>
      </c>
      <c r="S16" s="13" t="s">
        <v>19</v>
      </c>
      <c r="T16" s="10" t="s">
        <v>186</v>
      </c>
      <c r="U16" s="13"/>
      <c r="V16" s="13" t="s">
        <v>20</v>
      </c>
      <c r="W16" s="13" t="s">
        <v>21</v>
      </c>
      <c r="X16" s="13"/>
      <c r="Y16" s="13"/>
      <c r="Z16" s="13"/>
      <c r="AA16" s="10"/>
      <c r="AB16" s="13"/>
      <c r="AC16" s="10"/>
      <c r="AD16" s="10" t="s">
        <v>186</v>
      </c>
      <c r="AE16" s="10"/>
      <c r="AF1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187</v>
      </c>
      <c r="B1" s="4" t="s">
        <v>188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189</v>
      </c>
      <c r="H1" s="4" t="s">
        <v>190</v>
      </c>
      <c r="I1" s="4" t="s">
        <v>13</v>
      </c>
      <c r="J1" s="4" t="s">
        <v>17</v>
      </c>
      <c r="K1" s="4" t="s">
        <v>18</v>
      </c>
      <c r="L1" s="9" t="s">
        <v>191</v>
      </c>
      <c r="M1" s="4" t="s">
        <v>192</v>
      </c>
      <c r="N1" s="4" t="s">
        <v>193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194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21" sqref="A21:A2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195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221</v>
      </c>
      <c r="E2" t="str">
        <f>VLOOKUP(A2,HOP!A:L,12,0)</f>
        <v>221.00</v>
      </c>
      <c r="F2" t="str">
        <f>VLOOKUP(A2,HOP!A:C,3,0)</f>
        <v>2327995</v>
      </c>
      <c r="G2">
        <f>D2-E2</f>
        <v>0</v>
      </c>
      <c r="H2" t="str">
        <f>$H$1&amp;F2</f>
        <v>，2327995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108</v>
      </c>
      <c r="E3" t="str">
        <f>VLOOKUP(A3,HOP!A:L,12,0)</f>
        <v>108.00</v>
      </c>
      <c r="F3" t="str">
        <f>VLOOKUP(A3,HOP!A:C,3,0)</f>
        <v>2328785</v>
      </c>
      <c r="G3">
        <f t="shared" ref="G3:G15" si="0">D3-E3</f>
        <v>0</v>
      </c>
      <c r="H3" t="str">
        <f t="shared" ref="H3:H15" si="1">$H$1&amp;F3</f>
        <v>，2328785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164</v>
      </c>
      <c r="E4" t="str">
        <f>VLOOKUP(A4,HOP!A:L,12,0)</f>
        <v>164.00</v>
      </c>
      <c r="F4" t="str">
        <f>VLOOKUP(A4,HOP!A:C,3,0)</f>
        <v>2328653</v>
      </c>
      <c r="G4">
        <f t="shared" si="0"/>
        <v>0</v>
      </c>
      <c r="H4" t="str">
        <f t="shared" si="1"/>
        <v>，2328653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123</v>
      </c>
      <c r="E5" t="str">
        <f>VLOOKUP(A5,HOP!A:L,12,0)</f>
        <v>123.00</v>
      </c>
      <c r="F5" t="str">
        <f>VLOOKUP(A5,HOP!A:C,3,0)</f>
        <v>2328353</v>
      </c>
      <c r="G5">
        <f t="shared" si="0"/>
        <v>0</v>
      </c>
      <c r="H5" t="str">
        <f t="shared" si="1"/>
        <v>，2328353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78</v>
      </c>
      <c r="C6" s="7" t="s">
        <v>79</v>
      </c>
      <c r="D6" s="3">
        <v>106</v>
      </c>
      <c r="E6" t="str">
        <f>VLOOKUP(A6,HOP!A:L,12,0)</f>
        <v>106.00</v>
      </c>
      <c r="F6" t="str">
        <f>VLOOKUP(A6,HOP!A:C,3,0)</f>
        <v>2328852</v>
      </c>
      <c r="G6">
        <f t="shared" si="0"/>
        <v>0</v>
      </c>
      <c r="H6" t="str">
        <f t="shared" si="1"/>
        <v>，2328852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78</v>
      </c>
      <c r="C7" s="7" t="s">
        <v>79</v>
      </c>
      <c r="D7" s="3">
        <v>374</v>
      </c>
      <c r="E7" t="str">
        <f>VLOOKUP(A7,HOP!A:L,12,0)</f>
        <v>374.00</v>
      </c>
      <c r="F7" t="str">
        <f>VLOOKUP(A7,HOP!A:C,3,0)</f>
        <v>2329567</v>
      </c>
      <c r="G7">
        <f t="shared" si="0"/>
        <v>0</v>
      </c>
      <c r="H7" t="str">
        <f t="shared" si="1"/>
        <v>，2329567</v>
      </c>
      <c r="I7" t="str">
        <f>VLOOKUP(A7,HOP!A:T,20,0)</f>
        <v>直连</v>
      </c>
    </row>
    <row r="8" ht="14.25" customHeight="1" spans="1:9">
      <c r="A8" s="6" t="s">
        <v>124</v>
      </c>
      <c r="B8" s="7" t="s">
        <v>78</v>
      </c>
      <c r="C8" s="7" t="s">
        <v>79</v>
      </c>
      <c r="D8" s="3">
        <v>169</v>
      </c>
      <c r="E8" t="str">
        <f>VLOOKUP(A8,HOP!A:L,12,0)</f>
        <v>169.00</v>
      </c>
      <c r="F8" t="str">
        <f>VLOOKUP(A8,HOP!A:C,3,0)</f>
        <v>2329074</v>
      </c>
      <c r="G8">
        <f t="shared" si="0"/>
        <v>0</v>
      </c>
      <c r="H8" t="str">
        <f t="shared" si="1"/>
        <v>，2329074</v>
      </c>
      <c r="I8" t="str">
        <f>VLOOKUP(A8,HOP!A:T,20,0)</f>
        <v>直连</v>
      </c>
    </row>
    <row r="9" ht="14.25" customHeight="1" spans="1:9">
      <c r="A9" s="6" t="s">
        <v>132</v>
      </c>
      <c r="B9" s="7" t="s">
        <v>78</v>
      </c>
      <c r="C9" s="7" t="s">
        <v>79</v>
      </c>
      <c r="D9" s="3">
        <v>125</v>
      </c>
      <c r="E9" t="str">
        <f>VLOOKUP(A9,HOP!A:L,12,0)</f>
        <v>125.00</v>
      </c>
      <c r="F9" t="str">
        <f>VLOOKUP(A9,HOP!A:C,3,0)</f>
        <v>2329437</v>
      </c>
      <c r="G9">
        <f t="shared" si="0"/>
        <v>0</v>
      </c>
      <c r="H9" t="str">
        <f t="shared" si="1"/>
        <v>，2329437</v>
      </c>
      <c r="I9" t="str">
        <f>VLOOKUP(A9,HOP!A:T,20,0)</f>
        <v>直连</v>
      </c>
    </row>
    <row r="10" ht="14.25" customHeight="1" spans="1:9">
      <c r="A10" s="6" t="s">
        <v>138</v>
      </c>
      <c r="B10" s="7" t="s">
        <v>78</v>
      </c>
      <c r="C10" s="7" t="s">
        <v>79</v>
      </c>
      <c r="D10" s="3">
        <v>185</v>
      </c>
      <c r="E10" t="str">
        <f>VLOOKUP(A10,HOP!A:L,12,0)</f>
        <v>185.00</v>
      </c>
      <c r="F10" t="str">
        <f>VLOOKUP(A10,HOP!A:C,3,0)</f>
        <v>2326373</v>
      </c>
      <c r="G10">
        <f t="shared" si="0"/>
        <v>0</v>
      </c>
      <c r="H10" t="str">
        <f t="shared" si="1"/>
        <v>，2326373</v>
      </c>
      <c r="I10" t="str">
        <f>VLOOKUP(A10,HOP!A:T,20,0)</f>
        <v>直连</v>
      </c>
    </row>
    <row r="11" ht="14.25" customHeight="1" spans="1:9">
      <c r="A11" s="6" t="s">
        <v>147</v>
      </c>
      <c r="B11" s="7" t="s">
        <v>77</v>
      </c>
      <c r="C11" s="7" t="s">
        <v>79</v>
      </c>
      <c r="D11" s="3">
        <v>480</v>
      </c>
      <c r="E11" t="str">
        <f>VLOOKUP(A11,HOP!A:L,12,0)</f>
        <v>480.00</v>
      </c>
      <c r="F11" t="str">
        <f>VLOOKUP(A11,HOP!A:C,3,0)</f>
        <v>2327962</v>
      </c>
      <c r="G11">
        <f t="shared" si="0"/>
        <v>0</v>
      </c>
      <c r="H11" t="str">
        <f t="shared" si="1"/>
        <v>，2327962</v>
      </c>
      <c r="I11" t="str">
        <f>VLOOKUP(A11,HOP!A:T,20,0)</f>
        <v>直连</v>
      </c>
    </row>
    <row r="12" ht="14.25" customHeight="1" spans="1:9">
      <c r="A12" s="6" t="s">
        <v>154</v>
      </c>
      <c r="B12" s="7" t="s">
        <v>78</v>
      </c>
      <c r="C12" s="7" t="s">
        <v>79</v>
      </c>
      <c r="D12" s="3">
        <v>263</v>
      </c>
      <c r="E12" t="str">
        <f>VLOOKUP(A12,HOP!A:L,12,0)</f>
        <v>263.00</v>
      </c>
      <c r="F12" t="str">
        <f>VLOOKUP(A12,HOP!A:C,3,0)</f>
        <v>2328866</v>
      </c>
      <c r="G12">
        <f t="shared" si="0"/>
        <v>0</v>
      </c>
      <c r="H12" t="str">
        <f t="shared" si="1"/>
        <v>，2328866</v>
      </c>
      <c r="I12" t="str">
        <f>VLOOKUP(A12,HOP!A:T,20,0)</f>
        <v>直连</v>
      </c>
    </row>
    <row r="13" ht="14.25" customHeight="1" spans="1:9">
      <c r="A13" s="6" t="s">
        <v>162</v>
      </c>
      <c r="B13" s="7" t="s">
        <v>78</v>
      </c>
      <c r="C13" s="7" t="s">
        <v>79</v>
      </c>
      <c r="D13" s="3">
        <v>91</v>
      </c>
      <c r="E13" t="str">
        <f>VLOOKUP(A13,HOP!A:L,12,0)</f>
        <v>91.00</v>
      </c>
      <c r="F13" t="str">
        <f>VLOOKUP(A13,HOP!A:C,3,0)</f>
        <v>2328243</v>
      </c>
      <c r="G13">
        <f t="shared" si="0"/>
        <v>0</v>
      </c>
      <c r="H13" t="str">
        <f t="shared" si="1"/>
        <v>，2328243</v>
      </c>
      <c r="I13" t="str">
        <f>VLOOKUP(A13,HOP!A:T,20,0)</f>
        <v>直连</v>
      </c>
    </row>
    <row r="14" ht="14.25" customHeight="1" spans="1:9">
      <c r="A14" s="6" t="s">
        <v>170</v>
      </c>
      <c r="B14" s="7" t="s">
        <v>78</v>
      </c>
      <c r="C14" s="7" t="s">
        <v>79</v>
      </c>
      <c r="D14" s="3">
        <v>292</v>
      </c>
      <c r="E14" t="str">
        <f>VLOOKUP(A14,HOP!A:L,12,0)</f>
        <v>292.00</v>
      </c>
      <c r="F14" t="str">
        <f>VLOOKUP(A14,HOP!A:C,3,0)</f>
        <v>2329522</v>
      </c>
      <c r="G14">
        <f t="shared" si="0"/>
        <v>0</v>
      </c>
      <c r="H14" t="str">
        <f t="shared" si="1"/>
        <v>，2329522</v>
      </c>
      <c r="I14" t="str">
        <f>VLOOKUP(A14,HOP!A:T,20,0)</f>
        <v>直连</v>
      </c>
    </row>
    <row r="15" ht="14.25" customHeight="1" spans="1:9">
      <c r="A15" s="6" t="s">
        <v>178</v>
      </c>
      <c r="B15" s="7" t="s">
        <v>78</v>
      </c>
      <c r="C15" s="7" t="s">
        <v>79</v>
      </c>
      <c r="D15" s="3">
        <v>112</v>
      </c>
      <c r="E15" t="str">
        <f>VLOOKUP(A15,HOP!A:L,12,0)</f>
        <v>112.00</v>
      </c>
      <c r="F15" t="str">
        <f>VLOOKUP(A15,HOP!A:C,3,0)</f>
        <v>2329229</v>
      </c>
      <c r="G15">
        <f t="shared" si="0"/>
        <v>0</v>
      </c>
      <c r="H15" t="str">
        <f t="shared" si="1"/>
        <v>，2329229</v>
      </c>
      <c r="I15" t="str">
        <f>VLOOKUP(A15,HOP!A:T,20,0)</f>
        <v>直连</v>
      </c>
    </row>
    <row r="17" spans="4:4">
      <c r="D17" s="3">
        <f>SUM(D2:D16)</f>
        <v>2813</v>
      </c>
    </row>
    <row r="18" ht="14.25" spans="4:4">
      <c r="D18" s="8" t="s">
        <v>22</v>
      </c>
    </row>
    <row r="21" spans="1:1">
      <c r="A21" t="s">
        <v>196</v>
      </c>
    </row>
    <row r="22" spans="1:1">
      <c r="A22" s="5" t="s">
        <v>197</v>
      </c>
    </row>
  </sheetData>
  <autoFilter ref="A1:I15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H39" sqref="H39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198</v>
      </c>
      <c r="B1" s="2" t="s">
        <v>199</v>
      </c>
      <c r="C1" s="2" t="s">
        <v>200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201</v>
      </c>
      <c r="I1" s="2" t="s">
        <v>202</v>
      </c>
      <c r="J1" s="2" t="s">
        <v>203</v>
      </c>
      <c r="K1" s="2" t="s">
        <v>204</v>
      </c>
      <c r="L1" s="2" t="s">
        <v>205</v>
      </c>
      <c r="M1" s="2" t="s">
        <v>206</v>
      </c>
      <c r="N1" s="2" t="s">
        <v>207</v>
      </c>
      <c r="O1" s="2" t="s">
        <v>208</v>
      </c>
      <c r="P1" s="2" t="s">
        <v>209</v>
      </c>
      <c r="Q1" s="2" t="s">
        <v>210</v>
      </c>
      <c r="R1" s="2" t="s">
        <v>211</v>
      </c>
      <c r="S1" s="2" t="s">
        <v>212</v>
      </c>
      <c r="T1" s="2" t="s">
        <v>213</v>
      </c>
    </row>
    <row r="2" s="1" customFormat="1" spans="1:20">
      <c r="A2" s="1" t="s">
        <v>138</v>
      </c>
      <c r="B2" s="1" t="s">
        <v>142</v>
      </c>
      <c r="C2" s="1" t="s">
        <v>214</v>
      </c>
      <c r="D2" s="1" t="s">
        <v>140</v>
      </c>
      <c r="E2" s="1" t="s">
        <v>141</v>
      </c>
      <c r="F2" s="1" t="s">
        <v>78</v>
      </c>
      <c r="G2" s="1" t="s">
        <v>79</v>
      </c>
      <c r="H2" s="1" t="s">
        <v>215</v>
      </c>
      <c r="I2" s="1" t="s">
        <v>216</v>
      </c>
      <c r="J2" s="1" t="s">
        <v>217</v>
      </c>
      <c r="K2" s="1" t="s">
        <v>216</v>
      </c>
      <c r="L2" s="1" t="s">
        <v>216</v>
      </c>
      <c r="M2" s="1" t="s">
        <v>218</v>
      </c>
      <c r="N2" s="1" t="s">
        <v>218</v>
      </c>
      <c r="O2" s="1" t="s">
        <v>219</v>
      </c>
      <c r="P2" s="1" t="s">
        <v>220</v>
      </c>
      <c r="Q2" s="1" t="s">
        <v>221</v>
      </c>
      <c r="R2" s="1" t="s">
        <v>71</v>
      </c>
      <c r="S2" s="1" t="s">
        <v>222</v>
      </c>
      <c r="T2" s="1" t="s">
        <v>223</v>
      </c>
    </row>
    <row r="3" s="1" customFormat="1" spans="1:20">
      <c r="A3" s="1" t="s">
        <v>147</v>
      </c>
      <c r="B3" s="1" t="s">
        <v>77</v>
      </c>
      <c r="C3" s="1" t="s">
        <v>224</v>
      </c>
      <c r="D3" s="1" t="s">
        <v>225</v>
      </c>
      <c r="E3" s="1" t="s">
        <v>226</v>
      </c>
      <c r="F3" s="1" t="s">
        <v>77</v>
      </c>
      <c r="G3" s="1" t="s">
        <v>79</v>
      </c>
      <c r="H3" s="1" t="s">
        <v>215</v>
      </c>
      <c r="I3" s="1" t="s">
        <v>227</v>
      </c>
      <c r="J3" s="1" t="s">
        <v>217</v>
      </c>
      <c r="K3" s="1" t="s">
        <v>227</v>
      </c>
      <c r="L3" s="1" t="s">
        <v>227</v>
      </c>
      <c r="M3" s="1" t="s">
        <v>218</v>
      </c>
      <c r="N3" s="1" t="s">
        <v>218</v>
      </c>
      <c r="O3" s="1" t="s">
        <v>219</v>
      </c>
      <c r="P3" s="1" t="s">
        <v>220</v>
      </c>
      <c r="Q3" s="1" t="s">
        <v>228</v>
      </c>
      <c r="R3" s="1" t="s">
        <v>71</v>
      </c>
      <c r="S3" s="1" t="s">
        <v>222</v>
      </c>
      <c r="T3" s="1" t="s">
        <v>223</v>
      </c>
    </row>
    <row r="4" s="1" customFormat="1" spans="1:20">
      <c r="A4" s="1" t="s">
        <v>69</v>
      </c>
      <c r="B4" s="1" t="s">
        <v>77</v>
      </c>
      <c r="C4" s="1" t="s">
        <v>229</v>
      </c>
      <c r="D4" s="1" t="s">
        <v>230</v>
      </c>
      <c r="E4" s="1" t="s">
        <v>76</v>
      </c>
      <c r="F4" s="1" t="s">
        <v>78</v>
      </c>
      <c r="G4" s="1" t="s">
        <v>79</v>
      </c>
      <c r="H4" s="1" t="s">
        <v>215</v>
      </c>
      <c r="I4" s="1" t="s">
        <v>231</v>
      </c>
      <c r="J4" s="1" t="s">
        <v>217</v>
      </c>
      <c r="K4" s="1" t="s">
        <v>231</v>
      </c>
      <c r="L4" s="1" t="s">
        <v>231</v>
      </c>
      <c r="M4" s="1" t="s">
        <v>218</v>
      </c>
      <c r="N4" s="1" t="s">
        <v>218</v>
      </c>
      <c r="O4" s="1" t="s">
        <v>219</v>
      </c>
      <c r="P4" s="1" t="s">
        <v>220</v>
      </c>
      <c r="Q4" s="1" t="s">
        <v>232</v>
      </c>
      <c r="R4" s="1" t="s">
        <v>71</v>
      </c>
      <c r="S4" s="1" t="s">
        <v>222</v>
      </c>
      <c r="T4" s="1" t="s">
        <v>223</v>
      </c>
    </row>
    <row r="5" s="1" customFormat="1" spans="1:20">
      <c r="A5" s="1" t="s">
        <v>233</v>
      </c>
      <c r="B5" s="1" t="s">
        <v>78</v>
      </c>
      <c r="C5" s="1" t="s">
        <v>234</v>
      </c>
      <c r="D5" s="1" t="s">
        <v>235</v>
      </c>
      <c r="E5" s="1" t="s">
        <v>236</v>
      </c>
      <c r="F5" s="1" t="s">
        <v>78</v>
      </c>
      <c r="G5" s="1" t="s">
        <v>79</v>
      </c>
      <c r="H5" s="1" t="s">
        <v>215</v>
      </c>
      <c r="I5" s="1" t="s">
        <v>219</v>
      </c>
      <c r="J5" s="1" t="s">
        <v>217</v>
      </c>
      <c r="K5" s="1" t="s">
        <v>219</v>
      </c>
      <c r="L5" s="1" t="s">
        <v>219</v>
      </c>
      <c r="M5" s="1" t="s">
        <v>218</v>
      </c>
      <c r="N5" s="1" t="s">
        <v>218</v>
      </c>
      <c r="O5" s="1" t="s">
        <v>219</v>
      </c>
      <c r="P5" s="1" t="s">
        <v>220</v>
      </c>
      <c r="Q5" s="1" t="s">
        <v>237</v>
      </c>
      <c r="R5" s="1" t="s">
        <v>71</v>
      </c>
      <c r="S5" s="1" t="s">
        <v>222</v>
      </c>
      <c r="T5" s="1" t="s">
        <v>223</v>
      </c>
    </row>
    <row r="6" s="1" customFormat="1" spans="1:20">
      <c r="A6" s="1" t="s">
        <v>162</v>
      </c>
      <c r="B6" s="1" t="s">
        <v>78</v>
      </c>
      <c r="C6" s="1" t="s">
        <v>238</v>
      </c>
      <c r="D6" s="1" t="s">
        <v>164</v>
      </c>
      <c r="E6" s="1" t="s">
        <v>165</v>
      </c>
      <c r="F6" s="1" t="s">
        <v>78</v>
      </c>
      <c r="G6" s="1" t="s">
        <v>79</v>
      </c>
      <c r="H6" s="1" t="s">
        <v>215</v>
      </c>
      <c r="I6" s="1" t="s">
        <v>239</v>
      </c>
      <c r="J6" s="1" t="s">
        <v>217</v>
      </c>
      <c r="K6" s="1" t="s">
        <v>239</v>
      </c>
      <c r="L6" s="1" t="s">
        <v>239</v>
      </c>
      <c r="M6" s="1" t="s">
        <v>218</v>
      </c>
      <c r="N6" s="1" t="s">
        <v>218</v>
      </c>
      <c r="O6" s="1" t="s">
        <v>219</v>
      </c>
      <c r="P6" s="1" t="s">
        <v>220</v>
      </c>
      <c r="Q6" s="1" t="s">
        <v>240</v>
      </c>
      <c r="R6" s="1" t="s">
        <v>71</v>
      </c>
      <c r="S6" s="1" t="s">
        <v>222</v>
      </c>
      <c r="T6" s="1" t="s">
        <v>223</v>
      </c>
    </row>
    <row r="7" s="1" customFormat="1" spans="1:20">
      <c r="A7" s="1" t="s">
        <v>101</v>
      </c>
      <c r="B7" s="1" t="s">
        <v>78</v>
      </c>
      <c r="C7" s="1" t="s">
        <v>241</v>
      </c>
      <c r="D7" s="1" t="s">
        <v>242</v>
      </c>
      <c r="E7" s="1" t="s">
        <v>104</v>
      </c>
      <c r="F7" s="1" t="s">
        <v>78</v>
      </c>
      <c r="G7" s="1" t="s">
        <v>79</v>
      </c>
      <c r="H7" s="1" t="s">
        <v>215</v>
      </c>
      <c r="I7" s="1" t="s">
        <v>243</v>
      </c>
      <c r="J7" s="1" t="s">
        <v>217</v>
      </c>
      <c r="K7" s="1" t="s">
        <v>243</v>
      </c>
      <c r="L7" s="1" t="s">
        <v>243</v>
      </c>
      <c r="M7" s="1" t="s">
        <v>218</v>
      </c>
      <c r="N7" s="1" t="s">
        <v>218</v>
      </c>
      <c r="O7" s="1" t="s">
        <v>219</v>
      </c>
      <c r="P7" s="1" t="s">
        <v>220</v>
      </c>
      <c r="Q7" s="1" t="s">
        <v>244</v>
      </c>
      <c r="R7" s="1" t="s">
        <v>71</v>
      </c>
      <c r="S7" s="1" t="s">
        <v>222</v>
      </c>
      <c r="T7" s="1" t="s">
        <v>223</v>
      </c>
    </row>
    <row r="8" s="1" customFormat="1" spans="1:20">
      <c r="A8" s="1" t="s">
        <v>93</v>
      </c>
      <c r="B8" s="1" t="s">
        <v>78</v>
      </c>
      <c r="C8" s="1" t="s">
        <v>245</v>
      </c>
      <c r="D8" s="1" t="s">
        <v>95</v>
      </c>
      <c r="E8" s="1" t="s">
        <v>96</v>
      </c>
      <c r="F8" s="1" t="s">
        <v>78</v>
      </c>
      <c r="G8" s="1" t="s">
        <v>79</v>
      </c>
      <c r="H8" s="1" t="s">
        <v>215</v>
      </c>
      <c r="I8" s="1" t="s">
        <v>246</v>
      </c>
      <c r="J8" s="1" t="s">
        <v>217</v>
      </c>
      <c r="K8" s="1" t="s">
        <v>246</v>
      </c>
      <c r="L8" s="1" t="s">
        <v>246</v>
      </c>
      <c r="M8" s="1" t="s">
        <v>218</v>
      </c>
      <c r="N8" s="1" t="s">
        <v>218</v>
      </c>
      <c r="O8" s="1" t="s">
        <v>219</v>
      </c>
      <c r="P8" s="1" t="s">
        <v>220</v>
      </c>
      <c r="Q8" s="1" t="s">
        <v>247</v>
      </c>
      <c r="R8" s="1" t="s">
        <v>71</v>
      </c>
      <c r="S8" s="1" t="s">
        <v>222</v>
      </c>
      <c r="T8" s="1" t="s">
        <v>223</v>
      </c>
    </row>
    <row r="9" s="1" customFormat="1" spans="1:20">
      <c r="A9" s="1" t="s">
        <v>85</v>
      </c>
      <c r="B9" s="1" t="s">
        <v>78</v>
      </c>
      <c r="C9" s="1" t="s">
        <v>248</v>
      </c>
      <c r="D9" s="1" t="s">
        <v>249</v>
      </c>
      <c r="E9" s="1" t="s">
        <v>88</v>
      </c>
      <c r="F9" s="1" t="s">
        <v>78</v>
      </c>
      <c r="G9" s="1" t="s">
        <v>79</v>
      </c>
      <c r="H9" s="1" t="s">
        <v>215</v>
      </c>
      <c r="I9" s="1" t="s">
        <v>250</v>
      </c>
      <c r="J9" s="1" t="s">
        <v>217</v>
      </c>
      <c r="K9" s="1" t="s">
        <v>250</v>
      </c>
      <c r="L9" s="1" t="s">
        <v>250</v>
      </c>
      <c r="M9" s="1" t="s">
        <v>218</v>
      </c>
      <c r="N9" s="1" t="s">
        <v>218</v>
      </c>
      <c r="O9" s="1" t="s">
        <v>219</v>
      </c>
      <c r="P9" s="1" t="s">
        <v>220</v>
      </c>
      <c r="Q9" s="1" t="s">
        <v>251</v>
      </c>
      <c r="R9" s="1" t="s">
        <v>71</v>
      </c>
      <c r="S9" s="1" t="s">
        <v>222</v>
      </c>
      <c r="T9" s="1" t="s">
        <v>223</v>
      </c>
    </row>
    <row r="10" s="1" customFormat="1" spans="1:20">
      <c r="A10" s="1" t="s">
        <v>109</v>
      </c>
      <c r="B10" s="1" t="s">
        <v>78</v>
      </c>
      <c r="C10" s="1" t="s">
        <v>252</v>
      </c>
      <c r="D10" s="1" t="s">
        <v>253</v>
      </c>
      <c r="E10" s="1" t="s">
        <v>112</v>
      </c>
      <c r="F10" s="1" t="s">
        <v>78</v>
      </c>
      <c r="G10" s="1" t="s">
        <v>79</v>
      </c>
      <c r="H10" s="1" t="s">
        <v>215</v>
      </c>
      <c r="I10" s="1" t="s">
        <v>254</v>
      </c>
      <c r="J10" s="1" t="s">
        <v>217</v>
      </c>
      <c r="K10" s="1" t="s">
        <v>254</v>
      </c>
      <c r="L10" s="1" t="s">
        <v>254</v>
      </c>
      <c r="M10" s="1" t="s">
        <v>218</v>
      </c>
      <c r="N10" s="1" t="s">
        <v>218</v>
      </c>
      <c r="O10" s="1" t="s">
        <v>219</v>
      </c>
      <c r="P10" s="1" t="s">
        <v>220</v>
      </c>
      <c r="Q10" s="1" t="s">
        <v>255</v>
      </c>
      <c r="R10" s="1" t="s">
        <v>71</v>
      </c>
      <c r="S10" s="1" t="s">
        <v>222</v>
      </c>
      <c r="T10" s="1" t="s">
        <v>223</v>
      </c>
    </row>
    <row r="11" s="1" customFormat="1" spans="1:20">
      <c r="A11" s="1" t="s">
        <v>154</v>
      </c>
      <c r="B11" s="1" t="s">
        <v>78</v>
      </c>
      <c r="C11" s="1" t="s">
        <v>256</v>
      </c>
      <c r="D11" s="1" t="s">
        <v>156</v>
      </c>
      <c r="E11" s="1" t="s">
        <v>157</v>
      </c>
      <c r="F11" s="1" t="s">
        <v>78</v>
      </c>
      <c r="G11" s="1" t="s">
        <v>79</v>
      </c>
      <c r="H11" s="1" t="s">
        <v>215</v>
      </c>
      <c r="I11" s="1" t="s">
        <v>257</v>
      </c>
      <c r="J11" s="1" t="s">
        <v>217</v>
      </c>
      <c r="K11" s="1" t="s">
        <v>257</v>
      </c>
      <c r="L11" s="1" t="s">
        <v>257</v>
      </c>
      <c r="M11" s="1" t="s">
        <v>218</v>
      </c>
      <c r="N11" s="1" t="s">
        <v>218</v>
      </c>
      <c r="O11" s="1" t="s">
        <v>219</v>
      </c>
      <c r="P11" s="1" t="s">
        <v>220</v>
      </c>
      <c r="Q11" s="1" t="s">
        <v>258</v>
      </c>
      <c r="R11" s="1" t="s">
        <v>71</v>
      </c>
      <c r="S11" s="1" t="s">
        <v>222</v>
      </c>
      <c r="T11" s="1" t="s">
        <v>223</v>
      </c>
    </row>
    <row r="12" s="1" customFormat="1" spans="1:20">
      <c r="A12" s="1" t="s">
        <v>124</v>
      </c>
      <c r="B12" s="1" t="s">
        <v>78</v>
      </c>
      <c r="C12" s="1" t="s">
        <v>259</v>
      </c>
      <c r="D12" s="1" t="s">
        <v>126</v>
      </c>
      <c r="E12" s="1" t="s">
        <v>127</v>
      </c>
      <c r="F12" s="1" t="s">
        <v>78</v>
      </c>
      <c r="G12" s="1" t="s">
        <v>79</v>
      </c>
      <c r="H12" s="1" t="s">
        <v>215</v>
      </c>
      <c r="I12" s="1" t="s">
        <v>260</v>
      </c>
      <c r="J12" s="1" t="s">
        <v>217</v>
      </c>
      <c r="K12" s="1" t="s">
        <v>260</v>
      </c>
      <c r="L12" s="1" t="s">
        <v>260</v>
      </c>
      <c r="M12" s="1" t="s">
        <v>218</v>
      </c>
      <c r="N12" s="1" t="s">
        <v>218</v>
      </c>
      <c r="O12" s="1" t="s">
        <v>219</v>
      </c>
      <c r="P12" s="1" t="s">
        <v>220</v>
      </c>
      <c r="Q12" s="1" t="s">
        <v>261</v>
      </c>
      <c r="R12" s="1" t="s">
        <v>71</v>
      </c>
      <c r="S12" s="1" t="s">
        <v>222</v>
      </c>
      <c r="T12" s="1" t="s">
        <v>223</v>
      </c>
    </row>
    <row r="13" s="1" customFormat="1" spans="1:20">
      <c r="A13" s="1" t="s">
        <v>178</v>
      </c>
      <c r="B13" s="1" t="s">
        <v>78</v>
      </c>
      <c r="C13" s="1" t="s">
        <v>262</v>
      </c>
      <c r="D13" s="1" t="s">
        <v>263</v>
      </c>
      <c r="E13" s="1" t="s">
        <v>181</v>
      </c>
      <c r="F13" s="1" t="s">
        <v>78</v>
      </c>
      <c r="G13" s="1" t="s">
        <v>79</v>
      </c>
      <c r="H13" s="1" t="s">
        <v>215</v>
      </c>
      <c r="I13" s="1" t="s">
        <v>264</v>
      </c>
      <c r="J13" s="1" t="s">
        <v>217</v>
      </c>
      <c r="K13" s="1" t="s">
        <v>264</v>
      </c>
      <c r="L13" s="1" t="s">
        <v>264</v>
      </c>
      <c r="M13" s="1" t="s">
        <v>218</v>
      </c>
      <c r="N13" s="1" t="s">
        <v>218</v>
      </c>
      <c r="O13" s="1" t="s">
        <v>219</v>
      </c>
      <c r="P13" s="1" t="s">
        <v>220</v>
      </c>
      <c r="Q13" s="1" t="s">
        <v>265</v>
      </c>
      <c r="R13" s="1" t="s">
        <v>71</v>
      </c>
      <c r="S13" s="1" t="s">
        <v>222</v>
      </c>
      <c r="T13" s="1" t="s">
        <v>223</v>
      </c>
    </row>
    <row r="14" s="1" customFormat="1" spans="1:20">
      <c r="A14" s="1" t="s">
        <v>132</v>
      </c>
      <c r="B14" s="1" t="s">
        <v>78</v>
      </c>
      <c r="C14" s="1" t="s">
        <v>266</v>
      </c>
      <c r="D14" s="1" t="s">
        <v>134</v>
      </c>
      <c r="E14" s="1" t="s">
        <v>135</v>
      </c>
      <c r="F14" s="1" t="s">
        <v>78</v>
      </c>
      <c r="G14" s="1" t="s">
        <v>79</v>
      </c>
      <c r="H14" s="1" t="s">
        <v>215</v>
      </c>
      <c r="I14" s="1" t="s">
        <v>267</v>
      </c>
      <c r="J14" s="1" t="s">
        <v>217</v>
      </c>
      <c r="K14" s="1" t="s">
        <v>267</v>
      </c>
      <c r="L14" s="1" t="s">
        <v>267</v>
      </c>
      <c r="M14" s="1" t="s">
        <v>218</v>
      </c>
      <c r="N14" s="1" t="s">
        <v>218</v>
      </c>
      <c r="O14" s="1" t="s">
        <v>219</v>
      </c>
      <c r="P14" s="1" t="s">
        <v>220</v>
      </c>
      <c r="Q14" s="1" t="s">
        <v>268</v>
      </c>
      <c r="R14" s="1" t="s">
        <v>71</v>
      </c>
      <c r="S14" s="1" t="s">
        <v>222</v>
      </c>
      <c r="T14" s="1" t="s">
        <v>223</v>
      </c>
    </row>
    <row r="15" s="1" customFormat="1" spans="1:20">
      <c r="A15" s="1" t="s">
        <v>170</v>
      </c>
      <c r="B15" s="1" t="s">
        <v>78</v>
      </c>
      <c r="C15" s="1" t="s">
        <v>269</v>
      </c>
      <c r="D15" s="1" t="s">
        <v>172</v>
      </c>
      <c r="E15" s="1" t="s">
        <v>270</v>
      </c>
      <c r="F15" s="1" t="s">
        <v>78</v>
      </c>
      <c r="G15" s="1" t="s">
        <v>79</v>
      </c>
      <c r="H15" s="1" t="s">
        <v>215</v>
      </c>
      <c r="I15" s="1" t="s">
        <v>271</v>
      </c>
      <c r="J15" s="1" t="s">
        <v>217</v>
      </c>
      <c r="K15" s="1" t="s">
        <v>271</v>
      </c>
      <c r="L15" s="1" t="s">
        <v>271</v>
      </c>
      <c r="M15" s="1" t="s">
        <v>218</v>
      </c>
      <c r="N15" s="1" t="s">
        <v>218</v>
      </c>
      <c r="O15" s="1" t="s">
        <v>219</v>
      </c>
      <c r="P15" s="1" t="s">
        <v>220</v>
      </c>
      <c r="Q15" s="1" t="s">
        <v>272</v>
      </c>
      <c r="R15" s="1" t="s">
        <v>71</v>
      </c>
      <c r="S15" s="1" t="s">
        <v>222</v>
      </c>
      <c r="T15" s="1" t="s">
        <v>223</v>
      </c>
    </row>
    <row r="16" s="1" customFormat="1" spans="1:20">
      <c r="A16" s="1" t="s">
        <v>117</v>
      </c>
      <c r="B16" s="1" t="s">
        <v>78</v>
      </c>
      <c r="C16" s="1" t="s">
        <v>273</v>
      </c>
      <c r="D16" s="1" t="s">
        <v>119</v>
      </c>
      <c r="E16" s="1" t="s">
        <v>120</v>
      </c>
      <c r="F16" s="1" t="s">
        <v>78</v>
      </c>
      <c r="G16" s="1" t="s">
        <v>79</v>
      </c>
      <c r="H16" s="1" t="s">
        <v>215</v>
      </c>
      <c r="I16" s="1" t="s">
        <v>274</v>
      </c>
      <c r="J16" s="1" t="s">
        <v>217</v>
      </c>
      <c r="K16" s="1" t="s">
        <v>274</v>
      </c>
      <c r="L16" s="1" t="s">
        <v>274</v>
      </c>
      <c r="M16" s="1" t="s">
        <v>218</v>
      </c>
      <c r="N16" s="1" t="s">
        <v>218</v>
      </c>
      <c r="O16" s="1" t="s">
        <v>219</v>
      </c>
      <c r="P16" s="1" t="s">
        <v>220</v>
      </c>
      <c r="Q16" s="1" t="s">
        <v>275</v>
      </c>
      <c r="R16" s="1" t="s">
        <v>71</v>
      </c>
      <c r="S16" s="1" t="s">
        <v>222</v>
      </c>
      <c r="T16" s="1" t="s">
        <v>223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2021-12-08T02:44:05Z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C96E49DBBFCD4FD2A9EA916F56B70802</vt:lpwstr>
  </property>
</Properties>
</file>