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<sst xmlns="http://schemas.openxmlformats.org/spreadsheetml/2006/main" count="523" uniqueCount="224">
  <si>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</si>
  <si>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</si>
  <si>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</si>
  <si>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</si>
  <si>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</si>
  <si>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</si>
  <si>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</si>
  <si>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</si>
  <si>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</si>
  <si>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</si>
  <si>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</si>
  <si>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</si>
  <si>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</si>
  <si>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</si>
  <si>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</si>
  <si>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</si>
  <si>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</si>
  <si>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</si>
  <si>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</si>
  <si>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</si>
  <si>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</si>
  <si>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</si>
  <si>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</si>
  <si>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</si>
  <si>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</si>
  <si>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</si>
  <si>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</si>
  <si>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[卡姆登]伦敦格兰杰怀特酒店(Grange White Hall Hotel London)(55639783)</t>
  </si>
  <si>
    <t>高级房&lt;早餐&gt;&lt;不退款&gt;&lt;2人入住&gt;</t>
  </si>
  <si>
    <t>HKD</t>
  </si>
  <si>
    <t>Seiler/Daniel Andre,Ackermann/Carmen</t>
  </si>
  <si>
    <t>CA13030211209HKD</t>
  </si>
  <si>
    <t>未提现</t>
  </si>
  <si>
    <t>携程开票</t>
  </si>
  <si>
    <t>[东圣路易斯]皇后赌场酒店(Casino Queen Hotel)(77368623)</t>
  </si>
  <si>
    <t>豪华房 两张大床&lt;不退款&gt;&lt;2人入住&gt;</t>
  </si>
  <si>
    <t>creson/brandy</t>
  </si>
  <si>
    <t>EXP-1844390156</t>
  </si>
  <si>
    <t>[布城]普特拉贾亚艾美度假酒店(Le Meridien Putrajaya)(68027945)</t>
  </si>
  <si>
    <t>特色品牌双床房&lt;2人入住&gt;&lt;不退款&gt;&lt;早餐&gt;</t>
  </si>
  <si>
    <t>ENGKU ABU BAKAR/ENGKU NUR FATIHAH BT</t>
  </si>
  <si>
    <t>[甲米]甲米淘凯精品度假村 (SHA Plus+)(The Tubkaak Krabi Boutique Resort(SHA Plus+))(55822341)</t>
  </si>
  <si>
    <t>豪华房&lt;早餐&gt;&lt;不退款&gt;&lt;2人入住&gt;</t>
  </si>
  <si>
    <t>Limpanyawong/Jintana,Limpanyawong/Jintana</t>
  </si>
  <si>
    <t>[纽约]墨水 48 酒店(Ink 48 Hotel)(55720417)</t>
  </si>
  <si>
    <t>特大床房&lt;不退款&gt;&lt;2人入住&gt;</t>
  </si>
  <si>
    <t>Adams/Dominic</t>
  </si>
  <si>
    <t>[苏黎世]苏黎世大厦万丽酒店(Renaissance Zurich Tower Hotel)(55505459)</t>
  </si>
  <si>
    <t>舒适特大床房&lt;不退款&gt;&lt;2人入住&gt;</t>
  </si>
  <si>
    <t>XIE/YAQI,SEREETHORANAKUL/SIRIN</t>
  </si>
  <si>
    <t>[纽约]纽约曼哈顿万怡酒店/上东区(Courtyard New York Manhattan/Upper East Side)(60480239)</t>
  </si>
  <si>
    <t>双床房&lt;不退款&gt;&lt;2人入住&gt;</t>
  </si>
  <si>
    <t>Robinson/Priscilla</t>
  </si>
  <si>
    <t>退单</t>
  </si>
  <si>
    <t>[东圣路易斯]皇后赌场酒店(Casino Queen Hotel)(46053022)</t>
  </si>
  <si>
    <t>[博兹曼]博兹曼速8酒店(Super 8 by Wyndham Bozeman)(70793457)</t>
  </si>
  <si>
    <t>客房(特大床)&lt;不退款&gt;&lt;2人入住&gt;</t>
  </si>
  <si>
    <t>Fogle/Jeremy</t>
  </si>
  <si>
    <t>199-589610</t>
  </si>
  <si>
    <t>[安养市]都市精品酒店(Urban Boutique Hotel)(55653097)</t>
  </si>
  <si>
    <t>标准大床房&lt;不退款&gt;&lt;2人入住&gt;</t>
  </si>
  <si>
    <t>DENG/RENJIE</t>
  </si>
  <si>
    <t>[平原镇]普林斯顿万怡酒店(Courtyard by Marriott Princeton)(55465203)</t>
  </si>
  <si>
    <t>Mehan/Vikram</t>
  </si>
  <si>
    <t>[阿灵顿县]阿灵顿水晶城/里根国家机场万怡酒店(Courtyard Arlington Crystal City/Reagan National Airport)(68026060)</t>
  </si>
  <si>
    <t>2张双人床房&lt;不退款&gt;&lt;2人入住&gt;</t>
  </si>
  <si>
    <t>Boone/Jade</t>
  </si>
  <si>
    <t>[伯班克]洛杉矶伯班克机场万怡酒店(Courtyard Los Angeles Burbank Airport)(55345962)</t>
  </si>
  <si>
    <t>特大床房(带沙发床)&lt;不退款&gt;&lt;2人入住&gt;</t>
  </si>
  <si>
    <t>Dias/Cheryl</t>
  </si>
  <si>
    <t>[奥斯汀]Moxy Austin - University(71612896)</t>
  </si>
  <si>
    <t>大床房&lt;不退款&gt;&lt;2人入住&gt;</t>
  </si>
  <si>
    <t>Zangger/Kyle</t>
  </si>
  <si>
    <t>[圣加布里埃尔]洛杉矶圣加百利喜来登酒店(Sheraton Los Angeles San Gabriel)(55733532)</t>
  </si>
  <si>
    <t>Sophia/Zhao</t>
  </si>
  <si>
    <t>[贝伊奥卢]中城酒店(Midtown Hotel Istanbul)(55861872)</t>
  </si>
  <si>
    <t>豪华双人床房&lt;不退款&gt;&lt;2人入住&gt;</t>
  </si>
  <si>
    <t>al mazrouei/ibrahim</t>
  </si>
  <si>
    <t>[首尔]首尔时代广场万怡酒店(Courtyard by Marriott Seoul Times Square)(55290127)</t>
  </si>
  <si>
    <t>豪华特大床房&lt;不退款&gt;&lt;2人入住&gt;</t>
  </si>
  <si>
    <t>park/Woochul</t>
  </si>
  <si>
    <t>，</t>
  </si>
  <si>
    <t>本期扣款33.4</t>
  </si>
  <si>
    <t>42781.6 HKD</t>
  </si>
  <si>
    <t>A211209102728481</t>
  </si>
  <si>
    <t>总计：42781.6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</si>
  <si>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</si>
  <si>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</si>
  <si>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</si>
  <si>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</si>
  <si>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</si>
  <si>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</si>
  <si>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</si>
  <si>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</si>
  <si>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</si>
  <si>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</si>
  <si>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</si>
  <si>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</si>
  <si>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</si>
  <si>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</si>
  <si>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</si>
  <si>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</si>
  <si>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</si>
  <si>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2021-10-06</t>
  </si>
  <si>
    <t>2273483</t>
  </si>
  <si>
    <t>伦敦格兰杰怀特酒店</t>
  </si>
  <si>
    <t>Seiler Daniel Andre,Ackermann Carmen</t>
  </si>
  <si>
    <t>2021-12-03</t>
  </si>
  <si>
    <t>2021-12-06</t>
  </si>
  <si>
    <t>退房日周结</t>
  </si>
  <si>
    <t>3166.90</t>
  </si>
  <si>
    <t>3816.00</t>
  </si>
  <si>
    <t>360.99</t>
  </si>
  <si>
    <t>-3455</t>
  </si>
  <si>
    <t>-2867</t>
  </si>
  <si>
    <t>0.00</t>
  </si>
  <si>
    <t>携程汇智国际直连</t>
  </si>
  <si>
    <t>2021-11-29 21:17:02</t>
  </si>
  <si>
    <t>否</t>
  </si>
  <si>
    <t>汇智国际旅游发展有限公司</t>
  </si>
  <si>
    <t>直连</t>
  </si>
  <si>
    <t>2021-10-16</t>
  </si>
  <si>
    <t>2278422</t>
  </si>
  <si>
    <t>皇后赌场酒店</t>
  </si>
  <si>
    <t>creson brandy</t>
  </si>
  <si>
    <t>2021-12-05</t>
  </si>
  <si>
    <t>552.88</t>
  </si>
  <si>
    <t>667.00</t>
  </si>
  <si>
    <t>100.00</t>
  </si>
  <si>
    <t>-567</t>
  </si>
  <si>
    <t>-469</t>
  </si>
  <si>
    <t>2021-11-18 11:55:21</t>
  </si>
  <si>
    <t>2021-11-01</t>
  </si>
  <si>
    <t>2287444</t>
  </si>
  <si>
    <t>吉隆坡布特拉再也艾美酒店</t>
  </si>
  <si>
    <t>ENGKU ABU BAKAR ENGKU NUR FATIHAH BT</t>
  </si>
  <si>
    <t>473.49</t>
  </si>
  <si>
    <t>574.00</t>
  </si>
  <si>
    <t>0</t>
  </si>
  <si>
    <t>2021-11-01 21:46:46</t>
  </si>
  <si>
    <t>2021-11-02</t>
  </si>
  <si>
    <t>2287983</t>
  </si>
  <si>
    <t>甲米淘凯精品度假村</t>
  </si>
  <si>
    <t>Limpanyawong Jintana,Limpanyawong Jintana</t>
  </si>
  <si>
    <t>2021-12-04</t>
  </si>
  <si>
    <t>2709.97</t>
  </si>
  <si>
    <t>3290.00</t>
  </si>
  <si>
    <t>2021-11-02 19:38:54</t>
  </si>
  <si>
    <t>2021-11-07</t>
  </si>
  <si>
    <t>2291859</t>
  </si>
  <si>
    <t>墨水 48 酒店</t>
  </si>
  <si>
    <t>Adams Dominic</t>
  </si>
  <si>
    <t>5071.93</t>
  </si>
  <si>
    <t>6156.00</t>
  </si>
  <si>
    <t>2021-11-07 06:04:47</t>
  </si>
  <si>
    <t>2021-11-09</t>
  </si>
  <si>
    <t>2294899</t>
  </si>
  <si>
    <t>苏黎世大厦万丽酒店</t>
  </si>
  <si>
    <t>XIE YAQI,SEREETHORANAKUL SIRIN</t>
  </si>
  <si>
    <t>2969.79</t>
  </si>
  <si>
    <t>3612.00</t>
  </si>
  <si>
    <t>2021-11-09 22:01:31</t>
  </si>
  <si>
    <t>2021-11-13</t>
  </si>
  <si>
    <t>2298382</t>
  </si>
  <si>
    <t>纽约曼哈顿万怡酒店/上东区</t>
  </si>
  <si>
    <t>Robinson Priscilla</t>
  </si>
  <si>
    <t>2021-12-02</t>
  </si>
  <si>
    <t>10302.92</t>
  </si>
  <si>
    <t>12563.00</t>
  </si>
  <si>
    <t>2021-11-13 01:47:11</t>
  </si>
  <si>
    <t>2021-11-28</t>
  </si>
  <si>
    <t>2316539</t>
  </si>
  <si>
    <t>博兹曼速8酒店</t>
  </si>
  <si>
    <t>Fogle Jeremy</t>
  </si>
  <si>
    <t>2023.44</t>
  </si>
  <si>
    <t>2464.00</t>
  </si>
  <si>
    <t>2021-11-28 05:47:22</t>
  </si>
  <si>
    <t>2322740</t>
  </si>
  <si>
    <t>都市精品酒店</t>
  </si>
  <si>
    <t>DENG RENJIE</t>
  </si>
  <si>
    <t>1842.30</t>
  </si>
  <si>
    <t>2250.00</t>
  </si>
  <si>
    <t>2021-12-02 10:09:40</t>
  </si>
  <si>
    <t>2322783</t>
  </si>
  <si>
    <t>普林斯顿万怡酒店</t>
  </si>
  <si>
    <t>Mehan Vikram</t>
  </si>
  <si>
    <t>939.98</t>
  </si>
  <si>
    <t>1148.00</t>
  </si>
  <si>
    <t>2021-12-02 10:22:13</t>
  </si>
  <si>
    <t>2324827</t>
  </si>
  <si>
    <t>阿灵顿水晶城/里根国家机场万怡酒店</t>
  </si>
  <si>
    <t>Boone Jade</t>
  </si>
  <si>
    <t>1445.77</t>
  </si>
  <si>
    <t>1764.00</t>
  </si>
  <si>
    <t>2021-12-03 08:00:40</t>
  </si>
  <si>
    <t>2325350</t>
  </si>
  <si>
    <t>洛杉矶伯班克机场万怡酒店</t>
  </si>
  <si>
    <t>Dias Cheryl</t>
  </si>
  <si>
    <t>3483.30</t>
  </si>
  <si>
    <t>4250.00</t>
  </si>
  <si>
    <t>2021-12-03 15:14:31</t>
  </si>
  <si>
    <t>2325442</t>
  </si>
  <si>
    <t>Moxy Austin - University</t>
  </si>
  <si>
    <t>Zangger Kyle</t>
  </si>
  <si>
    <t>674.53</t>
  </si>
  <si>
    <t>823.00</t>
  </si>
  <si>
    <t>2021-12-03 16:17:39</t>
  </si>
  <si>
    <t>2326099</t>
  </si>
  <si>
    <t>洛杉矶圣加百利喜来登酒店</t>
  </si>
  <si>
    <t>Sophia Zhao</t>
  </si>
  <si>
    <t>1051.55</t>
  </si>
  <si>
    <t>1283.00</t>
  </si>
  <si>
    <t>2021-12-04 02:16:14</t>
  </si>
  <si>
    <t>2327488</t>
  </si>
  <si>
    <t>市中心酒店</t>
  </si>
  <si>
    <t>al mazrouei ibrahim</t>
  </si>
  <si>
    <t>1109.74</t>
  </si>
  <si>
    <t>1354.00</t>
  </si>
  <si>
    <t>2021-12-04 21:22:25</t>
  </si>
  <si>
    <t>2327725</t>
  </si>
  <si>
    <t>首尔时代广场万怡酒店</t>
  </si>
  <si>
    <t>park Woochul</t>
  </si>
  <si>
    <t>674.45</t>
  </si>
  <si>
    <t>2021-12-05 13:17:46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</si>
</sst>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16478656940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44533</v>
      </c>
      <c r="G2" s="5">
        <v>44536</v>
      </c>
      <c r="H2" s="4">
        <v>1</v>
      </c>
      <c r="I2" s="4">
        <v>3</v>
      </c>
      <c r="J2" s="4">
        <v>3</v>
      </c>
      <c r="K2" s="4" t="s">
        <v>29</v>
      </c>
      <c r="L2" s="4">
        <v>3816</v>
      </c>
      <c r="M2" s="4">
        <v>3816</v>
      </c>
      <c r="N2" s="4" t="s">
        <v>30</v>
      </c>
      <c r="O2" s="4" t="s">
        <v>31</v>
      </c>
      <c r="P2" s="4" t="s">
        <v>32</v>
      </c>
      <c r="Q2" s="4">
        <v>0</v>
      </c>
      <c r="R2" s="6">
        <v>44475</v>
      </c>
      <c r="S2" s="5">
        <v>44539</v>
      </c>
      <c r="T2" s="4" t="s">
        <v>33</v>
      </c>
      <c r="U2" s="4">
        <v>3816</v>
      </c>
      <c r="V2" s="4">
        <v>0</v>
      </c>
      <c r="W2" s="4">
        <v>0</v>
      </c>
      <c r="X2" s="4">
        <v>2273483</v>
      </c>
    </row>
    <row r="3" s="4" customFormat="1" spans="1:25">
      <c r="A3" s="4">
        <v>16562070599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44535</v>
      </c>
      <c r="G3" s="5">
        <v>44536</v>
      </c>
      <c r="H3" s="4">
        <v>1</v>
      </c>
      <c r="I3" s="4">
        <v>1</v>
      </c>
      <c r="J3" s="4">
        <v>1</v>
      </c>
      <c r="K3" s="4" t="s">
        <v>29</v>
      </c>
      <c r="L3" s="4">
        <v>667</v>
      </c>
      <c r="M3" s="4">
        <v>667</v>
      </c>
      <c r="N3" s="4" t="s">
        <v>36</v>
      </c>
      <c r="O3" s="4" t="s">
        <v>31</v>
      </c>
      <c r="P3" s="4" t="s">
        <v>32</v>
      </c>
      <c r="Q3" s="4">
        <v>0</v>
      </c>
      <c r="R3" s="6">
        <v>44485</v>
      </c>
      <c r="S3" s="5">
        <v>44539</v>
      </c>
      <c r="T3" s="4" t="s">
        <v>33</v>
      </c>
      <c r="U3" s="4">
        <v>667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16724346798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44535</v>
      </c>
      <c r="G4" s="5">
        <v>44536</v>
      </c>
      <c r="H4" s="4">
        <v>1</v>
      </c>
      <c r="I4" s="4">
        <v>1</v>
      </c>
      <c r="J4" s="4">
        <v>1</v>
      </c>
      <c r="K4" s="4" t="s">
        <v>29</v>
      </c>
      <c r="L4" s="4">
        <v>574</v>
      </c>
      <c r="M4" s="4">
        <v>574</v>
      </c>
      <c r="N4" s="4" t="s">
        <v>40</v>
      </c>
      <c r="O4" s="4" t="s">
        <v>31</v>
      </c>
      <c r="P4" s="4" t="s">
        <v>32</v>
      </c>
      <c r="Q4" s="4">
        <v>0</v>
      </c>
      <c r="R4" s="6">
        <v>44501</v>
      </c>
      <c r="S4" s="5">
        <v>44539</v>
      </c>
      <c r="T4" s="4" t="s">
        <v>33</v>
      </c>
      <c r="U4" s="4">
        <v>574</v>
      </c>
      <c r="V4" s="4">
        <v>0</v>
      </c>
      <c r="W4" s="4">
        <v>0</v>
      </c>
      <c r="X4" s="4"/>
      <c r="Y4" s="4">
        <v>98265583</v>
      </c>
    </row>
    <row r="5" s="4" customFormat="1" spans="1:25">
      <c r="A5" s="4">
        <v>16727606999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44534</v>
      </c>
      <c r="G5" s="5">
        <v>44536</v>
      </c>
      <c r="H5" s="4">
        <v>1</v>
      </c>
      <c r="I5" s="4">
        <v>2</v>
      </c>
      <c r="J5" s="4">
        <v>2</v>
      </c>
      <c r="K5" s="4" t="s">
        <v>29</v>
      </c>
      <c r="L5" s="4">
        <v>3290</v>
      </c>
      <c r="M5" s="4">
        <v>3290</v>
      </c>
      <c r="N5" s="4" t="s">
        <v>43</v>
      </c>
      <c r="O5" s="4" t="s">
        <v>31</v>
      </c>
      <c r="P5" s="4" t="s">
        <v>32</v>
      </c>
      <c r="Q5" s="4">
        <v>0</v>
      </c>
      <c r="R5" s="6">
        <v>44502</v>
      </c>
      <c r="S5" s="5">
        <v>44539</v>
      </c>
      <c r="T5" s="4" t="s">
        <v>33</v>
      </c>
      <c r="U5" s="4">
        <v>3290</v>
      </c>
      <c r="V5" s="4">
        <v>0</v>
      </c>
      <c r="W5" s="4">
        <v>0</v>
      </c>
      <c r="X5" s="4"/>
      <c r="Y5" s="4">
        <v>15046</v>
      </c>
    </row>
    <row r="6" s="4" customFormat="1" spans="1:23">
      <c r="A6" s="4">
        <v>16750910593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44533</v>
      </c>
      <c r="G6" s="5">
        <v>44536</v>
      </c>
      <c r="H6" s="4">
        <v>1</v>
      </c>
      <c r="I6" s="4">
        <v>3</v>
      </c>
      <c r="J6" s="4">
        <v>3</v>
      </c>
      <c r="K6" s="4" t="s">
        <v>29</v>
      </c>
      <c r="L6" s="4">
        <v>6156</v>
      </c>
      <c r="M6" s="4">
        <v>6156</v>
      </c>
      <c r="N6" s="4" t="s">
        <v>46</v>
      </c>
      <c r="O6" s="4" t="s">
        <v>31</v>
      </c>
      <c r="P6" s="4" t="s">
        <v>32</v>
      </c>
      <c r="Q6" s="4">
        <v>0</v>
      </c>
      <c r="R6" s="6">
        <v>44507</v>
      </c>
      <c r="S6" s="5">
        <v>44539</v>
      </c>
      <c r="T6" s="4" t="s">
        <v>33</v>
      </c>
      <c r="U6" s="4">
        <v>6156</v>
      </c>
      <c r="V6" s="4">
        <v>0</v>
      </c>
      <c r="W6" s="4">
        <v>0</v>
      </c>
    </row>
    <row r="7" s="4" customFormat="1" spans="1:25">
      <c r="A7" s="4">
        <v>16764288501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44533</v>
      </c>
      <c r="G7" s="5">
        <v>44536</v>
      </c>
      <c r="H7" s="4">
        <v>1</v>
      </c>
      <c r="I7" s="4">
        <v>3</v>
      </c>
      <c r="J7" s="4">
        <v>3</v>
      </c>
      <c r="K7" s="4" t="s">
        <v>29</v>
      </c>
      <c r="L7" s="4">
        <v>3612</v>
      </c>
      <c r="M7" s="4">
        <v>3612</v>
      </c>
      <c r="N7" s="4" t="s">
        <v>49</v>
      </c>
      <c r="O7" s="4" t="s">
        <v>31</v>
      </c>
      <c r="P7" s="4" t="s">
        <v>32</v>
      </c>
      <c r="Q7" s="4">
        <v>0</v>
      </c>
      <c r="R7" s="6">
        <v>44509</v>
      </c>
      <c r="S7" s="5">
        <v>44539</v>
      </c>
      <c r="T7" s="4" t="s">
        <v>33</v>
      </c>
      <c r="U7" s="4">
        <v>3612</v>
      </c>
      <c r="V7" s="4">
        <v>0</v>
      </c>
      <c r="W7" s="4">
        <v>0</v>
      </c>
      <c r="X7" s="4"/>
      <c r="Y7" s="4">
        <v>75097273</v>
      </c>
    </row>
    <row r="8" s="4" customFormat="1" spans="1:25">
      <c r="A8" s="4">
        <v>16784999944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44532</v>
      </c>
      <c r="G8" s="5">
        <v>44536</v>
      </c>
      <c r="H8" s="4">
        <v>1</v>
      </c>
      <c r="I8" s="4">
        <v>4</v>
      </c>
      <c r="J8" s="4">
        <v>4</v>
      </c>
      <c r="K8" s="4" t="s">
        <v>29</v>
      </c>
      <c r="L8" s="4">
        <v>12563</v>
      </c>
      <c r="M8" s="4">
        <v>12563</v>
      </c>
      <c r="N8" s="4" t="s">
        <v>52</v>
      </c>
      <c r="O8" s="4" t="s">
        <v>31</v>
      </c>
      <c r="P8" s="4" t="s">
        <v>32</v>
      </c>
      <c r="Q8" s="4">
        <v>0</v>
      </c>
      <c r="R8" s="6">
        <v>44513</v>
      </c>
      <c r="S8" s="5">
        <v>44539</v>
      </c>
      <c r="T8" s="4" t="s">
        <v>33</v>
      </c>
      <c r="U8" s="4">
        <v>12563</v>
      </c>
      <c r="V8" s="4">
        <v>0</v>
      </c>
      <c r="W8" s="4">
        <v>0</v>
      </c>
      <c r="X8" s="4"/>
      <c r="Y8" s="4">
        <v>80092944</v>
      </c>
    </row>
    <row r="9" s="4" customFormat="1" spans="1:25">
      <c r="A9" s="4">
        <v>16562070599</v>
      </c>
      <c r="B9" s="4" t="s">
        <v>25</v>
      </c>
      <c r="C9" s="4" t="s">
        <v>53</v>
      </c>
      <c r="D9" s="4" t="s">
        <v>54</v>
      </c>
      <c r="E9" s="4" t="s">
        <v>35</v>
      </c>
      <c r="F9" s="5">
        <v>44535</v>
      </c>
      <c r="G9" s="5">
        <v>44536</v>
      </c>
      <c r="H9" s="4">
        <v>1</v>
      </c>
      <c r="I9" s="4">
        <v>1</v>
      </c>
      <c r="J9" s="4">
        <v>1</v>
      </c>
      <c r="K9" s="4" t="s">
        <v>29</v>
      </c>
      <c r="L9" s="4">
        <v>-567</v>
      </c>
      <c r="M9" s="4">
        <v>-567</v>
      </c>
      <c r="N9" s="4" t="s">
        <v>36</v>
      </c>
      <c r="O9" s="4" t="s">
        <v>31</v>
      </c>
      <c r="P9" s="4" t="s">
        <v>32</v>
      </c>
      <c r="Q9" s="4">
        <v>0</v>
      </c>
      <c r="R9" s="6">
        <v>44485</v>
      </c>
      <c r="S9" s="5">
        <v>44539</v>
      </c>
      <c r="T9" s="4" t="s">
        <v>33</v>
      </c>
      <c r="U9" s="4">
        <v>-567</v>
      </c>
      <c r="V9" s="4">
        <v>0</v>
      </c>
      <c r="W9" s="4">
        <v>0</v>
      </c>
      <c r="X9" s="4"/>
      <c r="Y9" s="4" t="s">
        <v>37</v>
      </c>
    </row>
    <row r="10" s="4" customFormat="1" spans="1:25">
      <c r="A10" s="4">
        <v>16880449549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44532</v>
      </c>
      <c r="G10" s="5">
        <v>44536</v>
      </c>
      <c r="H10" s="4">
        <v>1</v>
      </c>
      <c r="I10" s="4">
        <v>4</v>
      </c>
      <c r="J10" s="4">
        <v>4</v>
      </c>
      <c r="K10" s="4" t="s">
        <v>29</v>
      </c>
      <c r="L10" s="4">
        <v>2464</v>
      </c>
      <c r="M10" s="4">
        <v>2464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44528</v>
      </c>
      <c r="S10" s="5">
        <v>44539</v>
      </c>
      <c r="T10" s="4" t="s">
        <v>33</v>
      </c>
      <c r="U10" s="4">
        <v>2464</v>
      </c>
      <c r="V10" s="4">
        <v>0</v>
      </c>
      <c r="W10" s="4">
        <v>0</v>
      </c>
      <c r="X10" s="4"/>
      <c r="Y10" s="4" t="s">
        <v>58</v>
      </c>
    </row>
    <row r="11" s="4" customFormat="1" spans="1:24">
      <c r="A11" s="4">
        <v>16478656940</v>
      </c>
      <c r="B11" s="4" t="s">
        <v>25</v>
      </c>
      <c r="C11" s="4" t="s">
        <v>53</v>
      </c>
      <c r="D11" s="4" t="s">
        <v>27</v>
      </c>
      <c r="E11" s="4" t="s">
        <v>28</v>
      </c>
      <c r="F11" s="5">
        <v>44533</v>
      </c>
      <c r="G11" s="5">
        <v>44536</v>
      </c>
      <c r="H11" s="4">
        <v>1</v>
      </c>
      <c r="I11" s="4">
        <v>3</v>
      </c>
      <c r="J11" s="4">
        <v>3</v>
      </c>
      <c r="K11" s="4" t="s">
        <v>29</v>
      </c>
      <c r="L11" s="4">
        <v>-3488.4</v>
      </c>
      <c r="M11" s="4">
        <v>-3488.4</v>
      </c>
      <c r="N11" s="4" t="s">
        <v>30</v>
      </c>
      <c r="O11" s="4" t="s">
        <v>31</v>
      </c>
      <c r="P11" s="4" t="s">
        <v>32</v>
      </c>
      <c r="Q11" s="4">
        <v>0</v>
      </c>
      <c r="R11" s="6">
        <v>44475</v>
      </c>
      <c r="S11" s="5">
        <v>44539</v>
      </c>
      <c r="T11" s="4" t="s">
        <v>33</v>
      </c>
      <c r="U11" s="4">
        <v>-3488.4</v>
      </c>
      <c r="V11" s="4">
        <v>0</v>
      </c>
      <c r="W11" s="4">
        <v>0</v>
      </c>
      <c r="X11" s="4">
        <v>2273483</v>
      </c>
    </row>
    <row r="12" s="4" customFormat="1" spans="1:25">
      <c r="A12" s="4">
        <v>16903746018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44533</v>
      </c>
      <c r="G12" s="5">
        <v>44536</v>
      </c>
      <c r="H12" s="4">
        <v>1</v>
      </c>
      <c r="I12" s="4">
        <v>3</v>
      </c>
      <c r="J12" s="4">
        <v>3</v>
      </c>
      <c r="K12" s="4" t="s">
        <v>29</v>
      </c>
      <c r="L12" s="4">
        <v>2250</v>
      </c>
      <c r="M12" s="4">
        <v>2250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44532</v>
      </c>
      <c r="S12" s="5">
        <v>44539</v>
      </c>
      <c r="T12" s="4" t="s">
        <v>33</v>
      </c>
      <c r="U12" s="4">
        <v>2250</v>
      </c>
      <c r="V12" s="4">
        <v>0</v>
      </c>
      <c r="W12" s="4">
        <v>0</v>
      </c>
      <c r="X12" s="4"/>
      <c r="Y12" s="4">
        <v>21120062</v>
      </c>
    </row>
    <row r="13" s="4" customFormat="1" spans="1:25">
      <c r="A13" s="4">
        <v>16903829965</v>
      </c>
      <c r="B13" s="4" t="s">
        <v>25</v>
      </c>
      <c r="C13" s="4" t="s">
        <v>26</v>
      </c>
      <c r="D13" s="4" t="s">
        <v>62</v>
      </c>
      <c r="E13" s="4" t="s">
        <v>45</v>
      </c>
      <c r="F13" s="5">
        <v>44535</v>
      </c>
      <c r="G13" s="5">
        <v>44536</v>
      </c>
      <c r="H13" s="4">
        <v>1</v>
      </c>
      <c r="I13" s="4">
        <v>1</v>
      </c>
      <c r="J13" s="4">
        <v>1</v>
      </c>
      <c r="K13" s="4" t="s">
        <v>29</v>
      </c>
      <c r="L13" s="4">
        <v>1148</v>
      </c>
      <c r="M13" s="4">
        <v>1148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44532</v>
      </c>
      <c r="S13" s="5">
        <v>44539</v>
      </c>
      <c r="T13" s="4" t="s">
        <v>33</v>
      </c>
      <c r="U13" s="4">
        <v>1148</v>
      </c>
      <c r="V13" s="4">
        <v>0</v>
      </c>
      <c r="W13" s="4">
        <v>0</v>
      </c>
      <c r="X13" s="4"/>
      <c r="Y13" s="4">
        <v>96019697</v>
      </c>
    </row>
    <row r="14" s="4" customFormat="1" spans="1:25">
      <c r="A14" s="4">
        <v>16910361697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44533</v>
      </c>
      <c r="G14" s="5">
        <v>44536</v>
      </c>
      <c r="H14" s="4">
        <v>1</v>
      </c>
      <c r="I14" s="4">
        <v>3</v>
      </c>
      <c r="J14" s="4">
        <v>3</v>
      </c>
      <c r="K14" s="4" t="s">
        <v>29</v>
      </c>
      <c r="L14" s="4">
        <v>1764</v>
      </c>
      <c r="M14" s="4">
        <v>1764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44533</v>
      </c>
      <c r="S14" s="5">
        <v>44539</v>
      </c>
      <c r="T14" s="4" t="s">
        <v>33</v>
      </c>
      <c r="U14" s="4">
        <v>1764</v>
      </c>
      <c r="V14" s="4">
        <v>0</v>
      </c>
      <c r="W14" s="4">
        <v>0</v>
      </c>
      <c r="X14" s="4"/>
      <c r="Y14" s="4">
        <v>96775328</v>
      </c>
    </row>
    <row r="15" s="4" customFormat="1" spans="1:25">
      <c r="A15" s="4">
        <v>16911800016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44533</v>
      </c>
      <c r="G15" s="5">
        <v>44536</v>
      </c>
      <c r="H15" s="4">
        <v>1</v>
      </c>
      <c r="I15" s="4">
        <v>3</v>
      </c>
      <c r="J15" s="4">
        <v>3</v>
      </c>
      <c r="K15" s="4" t="s">
        <v>29</v>
      </c>
      <c r="L15" s="4">
        <v>4250</v>
      </c>
      <c r="M15" s="4">
        <v>4250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44533</v>
      </c>
      <c r="S15" s="5">
        <v>44539</v>
      </c>
      <c r="T15" s="4" t="s">
        <v>33</v>
      </c>
      <c r="U15" s="4">
        <v>4250</v>
      </c>
      <c r="V15" s="4">
        <v>0</v>
      </c>
      <c r="W15" s="4">
        <v>0</v>
      </c>
      <c r="X15" s="4"/>
      <c r="Y15" s="4">
        <v>96989966</v>
      </c>
    </row>
    <row r="16" s="4" customFormat="1" spans="1:25">
      <c r="A16" s="4">
        <v>16912021666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44535</v>
      </c>
      <c r="G16" s="5">
        <v>44536</v>
      </c>
      <c r="H16" s="4">
        <v>1</v>
      </c>
      <c r="I16" s="4">
        <v>1</v>
      </c>
      <c r="J16" s="4">
        <v>1</v>
      </c>
      <c r="K16" s="4" t="s">
        <v>29</v>
      </c>
      <c r="L16" s="4">
        <v>823</v>
      </c>
      <c r="M16" s="4">
        <v>823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44533</v>
      </c>
      <c r="S16" s="5">
        <v>44539</v>
      </c>
      <c r="T16" s="4" t="s">
        <v>33</v>
      </c>
      <c r="U16" s="4">
        <v>823</v>
      </c>
      <c r="V16" s="4">
        <v>0</v>
      </c>
      <c r="W16" s="4">
        <v>0</v>
      </c>
      <c r="X16" s="4"/>
      <c r="Y16" s="4">
        <v>97009142</v>
      </c>
    </row>
    <row r="17" s="4" customFormat="1" spans="1:25">
      <c r="A17" s="4">
        <v>16916072646</v>
      </c>
      <c r="B17" s="4" t="s">
        <v>25</v>
      </c>
      <c r="C17" s="4" t="s">
        <v>26</v>
      </c>
      <c r="D17" s="4" t="s">
        <v>73</v>
      </c>
      <c r="E17" s="4" t="s">
        <v>45</v>
      </c>
      <c r="F17" s="5">
        <v>44535</v>
      </c>
      <c r="G17" s="5">
        <v>44536</v>
      </c>
      <c r="H17" s="4">
        <v>1</v>
      </c>
      <c r="I17" s="4">
        <v>1</v>
      </c>
      <c r="J17" s="4">
        <v>1</v>
      </c>
      <c r="K17" s="4" t="s">
        <v>29</v>
      </c>
      <c r="L17" s="4">
        <v>1283</v>
      </c>
      <c r="M17" s="4">
        <v>1283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44534</v>
      </c>
      <c r="S17" s="5">
        <v>44539</v>
      </c>
      <c r="T17" s="4" t="s">
        <v>33</v>
      </c>
      <c r="U17" s="4">
        <v>1283</v>
      </c>
      <c r="V17" s="4">
        <v>0</v>
      </c>
      <c r="W17" s="4">
        <v>0</v>
      </c>
      <c r="X17" s="4">
        <v>2326099</v>
      </c>
      <c r="Y17" s="4">
        <v>97332726</v>
      </c>
    </row>
    <row r="18" s="4" customFormat="1" spans="1:23">
      <c r="A18" s="4">
        <v>16921613677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44534</v>
      </c>
      <c r="G18" s="5">
        <v>44536</v>
      </c>
      <c r="H18" s="4">
        <v>1</v>
      </c>
      <c r="I18" s="4">
        <v>2</v>
      </c>
      <c r="J18" s="4">
        <v>2</v>
      </c>
      <c r="K18" s="4" t="s">
        <v>29</v>
      </c>
      <c r="L18" s="4">
        <v>1354</v>
      </c>
      <c r="M18" s="4">
        <v>1354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44534</v>
      </c>
      <c r="S18" s="5">
        <v>44539</v>
      </c>
      <c r="T18" s="4" t="s">
        <v>33</v>
      </c>
      <c r="U18" s="4">
        <v>1354</v>
      </c>
      <c r="V18" s="4">
        <v>0</v>
      </c>
      <c r="W18" s="4">
        <v>0</v>
      </c>
    </row>
    <row r="19" s="4" customFormat="1" spans="1:25">
      <c r="A19" s="4">
        <v>16923491279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44535</v>
      </c>
      <c r="G19" s="5">
        <v>44536</v>
      </c>
      <c r="H19" s="4">
        <v>1</v>
      </c>
      <c r="I19" s="4">
        <v>1</v>
      </c>
      <c r="J19" s="4">
        <v>1</v>
      </c>
      <c r="K19" s="4" t="s">
        <v>29</v>
      </c>
      <c r="L19" s="4">
        <v>823</v>
      </c>
      <c r="M19" s="4">
        <v>823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44535</v>
      </c>
      <c r="S19" s="5">
        <v>44539</v>
      </c>
      <c r="T19" s="4" t="s">
        <v>33</v>
      </c>
      <c r="U19" s="4">
        <v>823</v>
      </c>
      <c r="V19" s="4">
        <v>0</v>
      </c>
      <c r="W19" s="4">
        <v>0</v>
      </c>
      <c r="X19" s="4">
        <v>2327725</v>
      </c>
      <c r="Y19" s="4">
        <v>98281684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G29" sqref="G29"/>
    </sheetView>
  </sheetViews>
  <sheetFormatPr defaultColWidth="9" defaultRowHeight="13.5"/>
  <cols>
    <col min="1" max="1" width="13.8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10">
      <c r="A2" s="4">
        <v>16478656940</v>
      </c>
      <c r="B2" s="5">
        <v>44533</v>
      </c>
      <c r="C2" s="5">
        <v>44536</v>
      </c>
      <c r="D2" s="4">
        <v>327.6</v>
      </c>
      <c r="E2" s="4">
        <v>361</v>
      </c>
      <c r="F2" s="4" t="str">
        <f>VLOOKUP(A2,HOP!A:C,3,0)</f>
        <v>2273483</v>
      </c>
      <c r="G2" s="4">
        <f>D2-E2</f>
        <v>-33.4</v>
      </c>
      <c r="H2" s="4" t="str">
        <f>$H$1&amp;F2</f>
        <v>，2273483</v>
      </c>
      <c r="I2" s="4" t="str">
        <f>VLOOKUP(A2,HOP!A:T,20,0)</f>
        <v>直连</v>
      </c>
      <c r="J2" s="4" t="s">
        <v>82</v>
      </c>
    </row>
    <row r="3" s="4" customFormat="1" spans="1:9">
      <c r="A3" s="4">
        <v>16562070599</v>
      </c>
      <c r="B3" s="5">
        <v>44535</v>
      </c>
      <c r="C3" s="5">
        <v>44536</v>
      </c>
      <c r="D3" s="4">
        <v>100</v>
      </c>
      <c r="E3" s="4" t="str">
        <f>VLOOKUP(A3,HOP!A:L,12,0)</f>
        <v>100.00</v>
      </c>
      <c r="F3" s="4" t="str">
        <f>VLOOKUP(A3,HOP!A:C,3,0)</f>
        <v>2278422</v>
      </c>
      <c r="G3" s="4">
        <f t="shared" ref="G3:G17" si="0">D3-E3</f>
        <v>0</v>
      </c>
      <c r="H3" s="4" t="str">
        <f t="shared" ref="H3:H17" si="1">$H$1&amp;F3</f>
        <v>，2278422</v>
      </c>
      <c r="I3" s="4" t="str">
        <f>VLOOKUP(A3,HOP!A:T,20,0)</f>
        <v>直连</v>
      </c>
    </row>
    <row r="4" s="4" customFormat="1" spans="1:9">
      <c r="A4" s="4">
        <v>16724346798</v>
      </c>
      <c r="B4" s="5">
        <v>44535</v>
      </c>
      <c r="C4" s="5">
        <v>44536</v>
      </c>
      <c r="D4" s="4">
        <v>574</v>
      </c>
      <c r="E4" s="4" t="str">
        <f>VLOOKUP(A4,HOP!A:L,12,0)</f>
        <v>574.00</v>
      </c>
      <c r="F4" s="4" t="str">
        <f>VLOOKUP(A4,HOP!A:C,3,0)</f>
        <v>2287444</v>
      </c>
      <c r="G4" s="4">
        <f t="shared" si="0"/>
        <v>0</v>
      </c>
      <c r="H4" s="4" t="str">
        <f t="shared" si="1"/>
        <v>，2287444</v>
      </c>
      <c r="I4" s="4" t="str">
        <f>VLOOKUP(A4,HOP!A:T,20,0)</f>
        <v>直连</v>
      </c>
    </row>
    <row r="5" s="4" customFormat="1" spans="1:9">
      <c r="A5" s="4">
        <v>16727606999</v>
      </c>
      <c r="B5" s="5">
        <v>44534</v>
      </c>
      <c r="C5" s="5">
        <v>44536</v>
      </c>
      <c r="D5" s="4">
        <v>3290</v>
      </c>
      <c r="E5" s="4" t="str">
        <f>VLOOKUP(A5,HOP!A:L,12,0)</f>
        <v>3290.00</v>
      </c>
      <c r="F5" s="4" t="str">
        <f>VLOOKUP(A5,HOP!A:C,3,0)</f>
        <v>2287983</v>
      </c>
      <c r="G5" s="4">
        <f t="shared" si="0"/>
        <v>0</v>
      </c>
      <c r="H5" s="4" t="str">
        <f t="shared" si="1"/>
        <v>，2287983</v>
      </c>
      <c r="I5" s="4" t="str">
        <f>VLOOKUP(A5,HOP!A:T,20,0)</f>
        <v>直连</v>
      </c>
    </row>
    <row r="6" s="4" customFormat="1" spans="1:9">
      <c r="A6" s="4">
        <v>16750910593</v>
      </c>
      <c r="B6" s="5">
        <v>44533</v>
      </c>
      <c r="C6" s="5">
        <v>44536</v>
      </c>
      <c r="D6" s="4">
        <v>6156</v>
      </c>
      <c r="E6" s="4" t="str">
        <f>VLOOKUP(A6,HOP!A:L,12,0)</f>
        <v>6156.00</v>
      </c>
      <c r="F6" s="4" t="str">
        <f>VLOOKUP(A6,HOP!A:C,3,0)</f>
        <v>2291859</v>
      </c>
      <c r="G6" s="4">
        <f t="shared" si="0"/>
        <v>0</v>
      </c>
      <c r="H6" s="4" t="str">
        <f t="shared" si="1"/>
        <v>，2291859</v>
      </c>
      <c r="I6" s="4" t="str">
        <f>VLOOKUP(A6,HOP!A:T,20,0)</f>
        <v>直连</v>
      </c>
    </row>
    <row r="7" s="4" customFormat="1" spans="1:9">
      <c r="A7" s="4">
        <v>16764288501</v>
      </c>
      <c r="B7" s="5">
        <v>44533</v>
      </c>
      <c r="C7" s="5">
        <v>44536</v>
      </c>
      <c r="D7" s="4">
        <v>3612</v>
      </c>
      <c r="E7" s="4" t="str">
        <f>VLOOKUP(A7,HOP!A:L,12,0)</f>
        <v>3612.00</v>
      </c>
      <c r="F7" s="4" t="str">
        <f>VLOOKUP(A7,HOP!A:C,3,0)</f>
        <v>2294899</v>
      </c>
      <c r="G7" s="4">
        <f t="shared" si="0"/>
        <v>0</v>
      </c>
      <c r="H7" s="4" t="str">
        <f t="shared" si="1"/>
        <v>，2294899</v>
      </c>
      <c r="I7" s="4" t="str">
        <f>VLOOKUP(A7,HOP!A:T,20,0)</f>
        <v>直连</v>
      </c>
    </row>
    <row r="8" s="4" customFormat="1" spans="1:9">
      <c r="A8" s="4">
        <v>16784999944</v>
      </c>
      <c r="B8" s="5">
        <v>44532</v>
      </c>
      <c r="C8" s="5">
        <v>44536</v>
      </c>
      <c r="D8" s="4">
        <v>12563</v>
      </c>
      <c r="E8" s="4" t="str">
        <f>VLOOKUP(A8,HOP!A:L,12,0)</f>
        <v>12563.00</v>
      </c>
      <c r="F8" s="4" t="str">
        <f>VLOOKUP(A8,HOP!A:C,3,0)</f>
        <v>2298382</v>
      </c>
      <c r="G8" s="4">
        <f t="shared" si="0"/>
        <v>0</v>
      </c>
      <c r="H8" s="4" t="str">
        <f t="shared" si="1"/>
        <v>，2298382</v>
      </c>
      <c r="I8" s="4" t="str">
        <f>VLOOKUP(A8,HOP!A:T,20,0)</f>
        <v>直连</v>
      </c>
    </row>
    <row r="9" s="4" customFormat="1" spans="1:9">
      <c r="A9" s="4">
        <v>16880449549</v>
      </c>
      <c r="B9" s="5">
        <v>44532</v>
      </c>
      <c r="C9" s="5">
        <v>44536</v>
      </c>
      <c r="D9" s="4">
        <v>2464</v>
      </c>
      <c r="E9" s="4" t="str">
        <f>VLOOKUP(A9,HOP!A:L,12,0)</f>
        <v>2464.00</v>
      </c>
      <c r="F9" s="4" t="str">
        <f>VLOOKUP(A9,HOP!A:C,3,0)</f>
        <v>2316539</v>
      </c>
      <c r="G9" s="4">
        <f t="shared" si="0"/>
        <v>0</v>
      </c>
      <c r="H9" s="4" t="str">
        <f t="shared" si="1"/>
        <v>，2316539</v>
      </c>
      <c r="I9" s="4" t="str">
        <f>VLOOKUP(A9,HOP!A:T,20,0)</f>
        <v>直连</v>
      </c>
    </row>
    <row r="10" s="4" customFormat="1" spans="1:9">
      <c r="A10" s="4">
        <v>16903746018</v>
      </c>
      <c r="B10" s="5">
        <v>44533</v>
      </c>
      <c r="C10" s="5">
        <v>44536</v>
      </c>
      <c r="D10" s="4">
        <v>2250</v>
      </c>
      <c r="E10" s="4" t="str">
        <f>VLOOKUP(A10,HOP!A:L,12,0)</f>
        <v>2250.00</v>
      </c>
      <c r="F10" s="4" t="str">
        <f>VLOOKUP(A10,HOP!A:C,3,0)</f>
        <v>2322740</v>
      </c>
      <c r="G10" s="4">
        <f t="shared" si="0"/>
        <v>0</v>
      </c>
      <c r="H10" s="4" t="str">
        <f t="shared" si="1"/>
        <v>，2322740</v>
      </c>
      <c r="I10" s="4" t="str">
        <f>VLOOKUP(A10,HOP!A:T,20,0)</f>
        <v>直连</v>
      </c>
    </row>
    <row r="11" s="4" customFormat="1" spans="1:9">
      <c r="A11" s="4">
        <v>16903829965</v>
      </c>
      <c r="B11" s="5">
        <v>44535</v>
      </c>
      <c r="C11" s="5">
        <v>44536</v>
      </c>
      <c r="D11" s="4">
        <v>1148</v>
      </c>
      <c r="E11" s="4" t="str">
        <f>VLOOKUP(A11,HOP!A:L,12,0)</f>
        <v>1148.00</v>
      </c>
      <c r="F11" s="4" t="str">
        <f>VLOOKUP(A11,HOP!A:C,3,0)</f>
        <v>2322783</v>
      </c>
      <c r="G11" s="4">
        <f t="shared" si="0"/>
        <v>0</v>
      </c>
      <c r="H11" s="4" t="str">
        <f t="shared" si="1"/>
        <v>，2322783</v>
      </c>
      <c r="I11" s="4" t="str">
        <f>VLOOKUP(A11,HOP!A:T,20,0)</f>
        <v>直连</v>
      </c>
    </row>
    <row r="12" s="4" customFormat="1" spans="1:9">
      <c r="A12" s="4">
        <v>16910361697</v>
      </c>
      <c r="B12" s="5">
        <v>44533</v>
      </c>
      <c r="C12" s="5">
        <v>44536</v>
      </c>
      <c r="D12" s="4">
        <v>1764</v>
      </c>
      <c r="E12" s="4" t="str">
        <f>VLOOKUP(A12,HOP!A:L,12,0)</f>
        <v>1764.00</v>
      </c>
      <c r="F12" s="4" t="str">
        <f>VLOOKUP(A12,HOP!A:C,3,0)</f>
        <v>2324827</v>
      </c>
      <c r="G12" s="4">
        <f t="shared" si="0"/>
        <v>0</v>
      </c>
      <c r="H12" s="4" t="str">
        <f t="shared" si="1"/>
        <v>，2324827</v>
      </c>
      <c r="I12" s="4" t="str">
        <f>VLOOKUP(A12,HOP!A:T,20,0)</f>
        <v>直连</v>
      </c>
    </row>
    <row r="13" s="4" customFormat="1" spans="1:9">
      <c r="A13" s="4">
        <v>16911800016</v>
      </c>
      <c r="B13" s="5">
        <v>44533</v>
      </c>
      <c r="C13" s="5">
        <v>44536</v>
      </c>
      <c r="D13" s="4">
        <v>4250</v>
      </c>
      <c r="E13" s="4" t="str">
        <f>VLOOKUP(A13,HOP!A:L,12,0)</f>
        <v>4250.00</v>
      </c>
      <c r="F13" s="4" t="str">
        <f>VLOOKUP(A13,HOP!A:C,3,0)</f>
        <v>2325350</v>
      </c>
      <c r="G13" s="4">
        <f t="shared" si="0"/>
        <v>0</v>
      </c>
      <c r="H13" s="4" t="str">
        <f t="shared" si="1"/>
        <v>，2325350</v>
      </c>
      <c r="I13" s="4" t="str">
        <f>VLOOKUP(A13,HOP!A:T,20,0)</f>
        <v>直连</v>
      </c>
    </row>
    <row r="14" s="4" customFormat="1" spans="1:9">
      <c r="A14" s="4">
        <v>16912021666</v>
      </c>
      <c r="B14" s="5">
        <v>44535</v>
      </c>
      <c r="C14" s="5">
        <v>44536</v>
      </c>
      <c r="D14" s="4">
        <v>823</v>
      </c>
      <c r="E14" s="4" t="str">
        <f>VLOOKUP(A14,HOP!A:L,12,0)</f>
        <v>823.00</v>
      </c>
      <c r="F14" s="4" t="str">
        <f>VLOOKUP(A14,HOP!A:C,3,0)</f>
        <v>2325442</v>
      </c>
      <c r="G14" s="4">
        <f t="shared" si="0"/>
        <v>0</v>
      </c>
      <c r="H14" s="4" t="str">
        <f t="shared" si="1"/>
        <v>，2325442</v>
      </c>
      <c r="I14" s="4" t="str">
        <f>VLOOKUP(A14,HOP!A:T,20,0)</f>
        <v>直连</v>
      </c>
    </row>
    <row r="15" s="4" customFormat="1" spans="1:9">
      <c r="A15" s="4">
        <v>16916072646</v>
      </c>
      <c r="B15" s="5">
        <v>44535</v>
      </c>
      <c r="C15" s="5">
        <v>44536</v>
      </c>
      <c r="D15" s="4">
        <v>1283</v>
      </c>
      <c r="E15" s="4" t="str">
        <f>VLOOKUP(A15,HOP!A:L,12,0)</f>
        <v>1283.00</v>
      </c>
      <c r="F15" s="4" t="str">
        <f>VLOOKUP(A15,HOP!A:C,3,0)</f>
        <v>2326099</v>
      </c>
      <c r="G15" s="4">
        <f t="shared" si="0"/>
        <v>0</v>
      </c>
      <c r="H15" s="4" t="str">
        <f t="shared" si="1"/>
        <v>，2326099</v>
      </c>
      <c r="I15" s="4" t="str">
        <f>VLOOKUP(A15,HOP!A:T,20,0)</f>
        <v>直连</v>
      </c>
    </row>
    <row r="16" s="4" customFormat="1" spans="1:9">
      <c r="A16" s="4">
        <v>16921613677</v>
      </c>
      <c r="B16" s="5">
        <v>44534</v>
      </c>
      <c r="C16" s="5">
        <v>44536</v>
      </c>
      <c r="D16" s="4">
        <v>1354</v>
      </c>
      <c r="E16" s="4" t="str">
        <f>VLOOKUP(A16,HOP!A:L,12,0)</f>
        <v>1354.00</v>
      </c>
      <c r="F16" s="4" t="str">
        <f>VLOOKUP(A16,HOP!A:C,3,0)</f>
        <v>2327488</v>
      </c>
      <c r="G16" s="4">
        <f t="shared" si="0"/>
        <v>0</v>
      </c>
      <c r="H16" s="4" t="str">
        <f t="shared" si="1"/>
        <v>，2327488</v>
      </c>
      <c r="I16" s="4" t="str">
        <f>VLOOKUP(A16,HOP!A:T,20,0)</f>
        <v>直连</v>
      </c>
    </row>
    <row r="17" s="4" customFormat="1" spans="1:9">
      <c r="A17" s="4">
        <v>16923491279</v>
      </c>
      <c r="B17" s="5">
        <v>44535</v>
      </c>
      <c r="C17" s="5">
        <v>44536</v>
      </c>
      <c r="D17" s="4">
        <v>823</v>
      </c>
      <c r="E17" s="4" t="str">
        <f>VLOOKUP(A17,HOP!A:L,12,0)</f>
        <v>823.00</v>
      </c>
      <c r="F17" s="4" t="str">
        <f>VLOOKUP(A17,HOP!A:C,3,0)</f>
        <v>2327725</v>
      </c>
      <c r="G17" s="4">
        <f t="shared" si="0"/>
        <v>0</v>
      </c>
      <c r="H17" s="4" t="str">
        <f t="shared" si="1"/>
        <v>，2327725</v>
      </c>
      <c r="I17" s="4" t="str">
        <f>VLOOKUP(A17,HOP!A:T,20,0)</f>
        <v>直连</v>
      </c>
    </row>
    <row r="19" spans="4:4">
      <c r="D19" s="4">
        <f>SUM(D2:D18)</f>
        <v>42781.6</v>
      </c>
    </row>
    <row r="20" spans="4:4">
      <c r="D20" s="4" t="s">
        <v>83</v>
      </c>
    </row>
    <row r="23" spans="1:1">
      <c r="A23" s="4" t="s">
        <v>84</v>
      </c>
    </row>
    <row r="24" spans="1:1">
      <c r="A24" s="4" t="s">
        <v>85</v>
      </c>
    </row>
  </sheetData>
  <autoFilter ref="A1:X1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E34" sqref="E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</row>
    <row r="2" s="1" customFormat="1" spans="1:20">
      <c r="A2" s="3">
        <v>16478656940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29</v>
      </c>
      <c r="K2" s="1" t="s">
        <v>111</v>
      </c>
      <c r="L2" s="1" t="s">
        <v>112</v>
      </c>
      <c r="M2" s="1" t="s">
        <v>113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</row>
    <row r="3" s="1" customFormat="1" spans="1:20">
      <c r="A3" s="3">
        <v>16562070599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108</v>
      </c>
      <c r="H3" s="1" t="s">
        <v>109</v>
      </c>
      <c r="I3" s="1" t="s">
        <v>126</v>
      </c>
      <c r="J3" s="1" t="s">
        <v>29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115</v>
      </c>
      <c r="P3" s="1" t="s">
        <v>116</v>
      </c>
      <c r="Q3" s="1" t="s">
        <v>131</v>
      </c>
      <c r="R3" s="1" t="s">
        <v>118</v>
      </c>
      <c r="S3" s="1" t="s">
        <v>119</v>
      </c>
      <c r="T3" s="1" t="s">
        <v>120</v>
      </c>
    </row>
    <row r="4" s="1" customFormat="1" spans="1:20">
      <c r="A4" s="3">
        <v>16724346798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125</v>
      </c>
      <c r="G4" s="1" t="s">
        <v>108</v>
      </c>
      <c r="H4" s="1" t="s">
        <v>109</v>
      </c>
      <c r="I4" s="1" t="s">
        <v>136</v>
      </c>
      <c r="J4" s="1" t="s">
        <v>29</v>
      </c>
      <c r="K4" s="1" t="s">
        <v>137</v>
      </c>
      <c r="L4" s="1" t="s">
        <v>137</v>
      </c>
      <c r="M4" s="1" t="s">
        <v>138</v>
      </c>
      <c r="N4" s="1" t="s">
        <v>138</v>
      </c>
      <c r="O4" s="1" t="s">
        <v>115</v>
      </c>
      <c r="P4" s="1" t="s">
        <v>116</v>
      </c>
      <c r="Q4" s="1" t="s">
        <v>139</v>
      </c>
      <c r="R4" s="1" t="s">
        <v>118</v>
      </c>
      <c r="S4" s="1" t="s">
        <v>119</v>
      </c>
      <c r="T4" s="1" t="s">
        <v>120</v>
      </c>
    </row>
    <row r="5" s="1" customFormat="1" spans="1:20">
      <c r="A5" s="3">
        <v>16727606999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144</v>
      </c>
      <c r="G5" s="1" t="s">
        <v>108</v>
      </c>
      <c r="H5" s="1" t="s">
        <v>109</v>
      </c>
      <c r="I5" s="1" t="s">
        <v>145</v>
      </c>
      <c r="J5" s="1" t="s">
        <v>29</v>
      </c>
      <c r="K5" s="1" t="s">
        <v>146</v>
      </c>
      <c r="L5" s="1" t="s">
        <v>146</v>
      </c>
      <c r="M5" s="1" t="s">
        <v>138</v>
      </c>
      <c r="N5" s="1" t="s">
        <v>138</v>
      </c>
      <c r="O5" s="1" t="s">
        <v>115</v>
      </c>
      <c r="P5" s="1" t="s">
        <v>116</v>
      </c>
      <c r="Q5" s="1" t="s">
        <v>147</v>
      </c>
      <c r="R5" s="1" t="s">
        <v>118</v>
      </c>
      <c r="S5" s="1" t="s">
        <v>119</v>
      </c>
      <c r="T5" s="1" t="s">
        <v>120</v>
      </c>
    </row>
    <row r="6" s="1" customFormat="1" spans="1:20">
      <c r="A6" s="3">
        <v>16750910593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107</v>
      </c>
      <c r="G6" s="1" t="s">
        <v>108</v>
      </c>
      <c r="H6" s="1" t="s">
        <v>109</v>
      </c>
      <c r="I6" s="1" t="s">
        <v>152</v>
      </c>
      <c r="J6" s="1" t="s">
        <v>29</v>
      </c>
      <c r="K6" s="1" t="s">
        <v>153</v>
      </c>
      <c r="L6" s="1" t="s">
        <v>153</v>
      </c>
      <c r="M6" s="1" t="s">
        <v>138</v>
      </c>
      <c r="N6" s="1" t="s">
        <v>138</v>
      </c>
      <c r="O6" s="1" t="s">
        <v>115</v>
      </c>
      <c r="P6" s="1" t="s">
        <v>116</v>
      </c>
      <c r="Q6" s="1" t="s">
        <v>154</v>
      </c>
      <c r="R6" s="1" t="s">
        <v>118</v>
      </c>
      <c r="S6" s="1" t="s">
        <v>119</v>
      </c>
      <c r="T6" s="1" t="s">
        <v>120</v>
      </c>
    </row>
    <row r="7" s="1" customFormat="1" spans="1:20">
      <c r="A7" s="3">
        <v>16764288501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107</v>
      </c>
      <c r="G7" s="1" t="s">
        <v>108</v>
      </c>
      <c r="H7" s="1" t="s">
        <v>109</v>
      </c>
      <c r="I7" s="1" t="s">
        <v>159</v>
      </c>
      <c r="J7" s="1" t="s">
        <v>29</v>
      </c>
      <c r="K7" s="1" t="s">
        <v>160</v>
      </c>
      <c r="L7" s="1" t="s">
        <v>160</v>
      </c>
      <c r="M7" s="1" t="s">
        <v>138</v>
      </c>
      <c r="N7" s="1" t="s">
        <v>138</v>
      </c>
      <c r="O7" s="1" t="s">
        <v>115</v>
      </c>
      <c r="P7" s="1" t="s">
        <v>116</v>
      </c>
      <c r="Q7" s="1" t="s">
        <v>161</v>
      </c>
      <c r="R7" s="1" t="s">
        <v>118</v>
      </c>
      <c r="S7" s="1" t="s">
        <v>119</v>
      </c>
      <c r="T7" s="1" t="s">
        <v>120</v>
      </c>
    </row>
    <row r="8" s="1" customFormat="1" spans="1:20">
      <c r="A8" s="3">
        <v>16784999944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166</v>
      </c>
      <c r="G8" s="1" t="s">
        <v>108</v>
      </c>
      <c r="H8" s="1" t="s">
        <v>109</v>
      </c>
      <c r="I8" s="1" t="s">
        <v>167</v>
      </c>
      <c r="J8" s="1" t="s">
        <v>29</v>
      </c>
      <c r="K8" s="1" t="s">
        <v>168</v>
      </c>
      <c r="L8" s="1" t="s">
        <v>168</v>
      </c>
      <c r="M8" s="1" t="s">
        <v>138</v>
      </c>
      <c r="N8" s="1" t="s">
        <v>138</v>
      </c>
      <c r="O8" s="1" t="s">
        <v>115</v>
      </c>
      <c r="P8" s="1" t="s">
        <v>116</v>
      </c>
      <c r="Q8" s="1" t="s">
        <v>169</v>
      </c>
      <c r="R8" s="1" t="s">
        <v>118</v>
      </c>
      <c r="S8" s="1" t="s">
        <v>119</v>
      </c>
      <c r="T8" s="1" t="s">
        <v>120</v>
      </c>
    </row>
    <row r="9" s="1" customFormat="1" spans="1:20">
      <c r="A9" s="3">
        <v>16880449549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166</v>
      </c>
      <c r="G9" s="1" t="s">
        <v>108</v>
      </c>
      <c r="H9" s="1" t="s">
        <v>109</v>
      </c>
      <c r="I9" s="1" t="s">
        <v>174</v>
      </c>
      <c r="J9" s="1" t="s">
        <v>29</v>
      </c>
      <c r="K9" s="1" t="s">
        <v>175</v>
      </c>
      <c r="L9" s="1" t="s">
        <v>175</v>
      </c>
      <c r="M9" s="1" t="s">
        <v>138</v>
      </c>
      <c r="N9" s="1" t="s">
        <v>138</v>
      </c>
      <c r="O9" s="1" t="s">
        <v>115</v>
      </c>
      <c r="P9" s="1" t="s">
        <v>116</v>
      </c>
      <c r="Q9" s="1" t="s">
        <v>176</v>
      </c>
      <c r="R9" s="1" t="s">
        <v>118</v>
      </c>
      <c r="S9" s="1" t="s">
        <v>119</v>
      </c>
      <c r="T9" s="1" t="s">
        <v>120</v>
      </c>
    </row>
    <row r="10" s="1" customFormat="1" spans="1:20">
      <c r="A10" s="3">
        <v>16903746018</v>
      </c>
      <c r="B10" s="1" t="s">
        <v>166</v>
      </c>
      <c r="C10" s="1" t="s">
        <v>177</v>
      </c>
      <c r="D10" s="1" t="s">
        <v>178</v>
      </c>
      <c r="E10" s="1" t="s">
        <v>179</v>
      </c>
      <c r="F10" s="1" t="s">
        <v>107</v>
      </c>
      <c r="G10" s="1" t="s">
        <v>108</v>
      </c>
      <c r="H10" s="1" t="s">
        <v>109</v>
      </c>
      <c r="I10" s="1" t="s">
        <v>180</v>
      </c>
      <c r="J10" s="1" t="s">
        <v>29</v>
      </c>
      <c r="K10" s="1" t="s">
        <v>181</v>
      </c>
      <c r="L10" s="1" t="s">
        <v>181</v>
      </c>
      <c r="M10" s="1" t="s">
        <v>138</v>
      </c>
      <c r="N10" s="1" t="s">
        <v>138</v>
      </c>
      <c r="O10" s="1" t="s">
        <v>115</v>
      </c>
      <c r="P10" s="1" t="s">
        <v>116</v>
      </c>
      <c r="Q10" s="1" t="s">
        <v>182</v>
      </c>
      <c r="R10" s="1" t="s">
        <v>118</v>
      </c>
      <c r="S10" s="1" t="s">
        <v>119</v>
      </c>
      <c r="T10" s="1" t="s">
        <v>120</v>
      </c>
    </row>
    <row r="11" s="1" customFormat="1" spans="1:20">
      <c r="A11" s="3">
        <v>16903829965</v>
      </c>
      <c r="B11" s="1" t="s">
        <v>166</v>
      </c>
      <c r="C11" s="1" t="s">
        <v>183</v>
      </c>
      <c r="D11" s="1" t="s">
        <v>184</v>
      </c>
      <c r="E11" s="1" t="s">
        <v>185</v>
      </c>
      <c r="F11" s="1" t="s">
        <v>125</v>
      </c>
      <c r="G11" s="1" t="s">
        <v>108</v>
      </c>
      <c r="H11" s="1" t="s">
        <v>109</v>
      </c>
      <c r="I11" s="1" t="s">
        <v>186</v>
      </c>
      <c r="J11" s="1" t="s">
        <v>29</v>
      </c>
      <c r="K11" s="1" t="s">
        <v>187</v>
      </c>
      <c r="L11" s="1" t="s">
        <v>187</v>
      </c>
      <c r="M11" s="1" t="s">
        <v>138</v>
      </c>
      <c r="N11" s="1" t="s">
        <v>138</v>
      </c>
      <c r="O11" s="1" t="s">
        <v>115</v>
      </c>
      <c r="P11" s="1" t="s">
        <v>116</v>
      </c>
      <c r="Q11" s="1" t="s">
        <v>188</v>
      </c>
      <c r="R11" s="1" t="s">
        <v>118</v>
      </c>
      <c r="S11" s="1" t="s">
        <v>119</v>
      </c>
      <c r="T11" s="1" t="s">
        <v>120</v>
      </c>
    </row>
    <row r="12" s="1" customFormat="1" spans="1:20">
      <c r="A12" s="3">
        <v>16910361697</v>
      </c>
      <c r="B12" s="1" t="s">
        <v>107</v>
      </c>
      <c r="C12" s="1" t="s">
        <v>189</v>
      </c>
      <c r="D12" s="1" t="s">
        <v>190</v>
      </c>
      <c r="E12" s="1" t="s">
        <v>191</v>
      </c>
      <c r="F12" s="1" t="s">
        <v>107</v>
      </c>
      <c r="G12" s="1" t="s">
        <v>108</v>
      </c>
      <c r="H12" s="1" t="s">
        <v>109</v>
      </c>
      <c r="I12" s="1" t="s">
        <v>192</v>
      </c>
      <c r="J12" s="1" t="s">
        <v>29</v>
      </c>
      <c r="K12" s="1" t="s">
        <v>193</v>
      </c>
      <c r="L12" s="1" t="s">
        <v>193</v>
      </c>
      <c r="M12" s="1" t="s">
        <v>138</v>
      </c>
      <c r="N12" s="1" t="s">
        <v>138</v>
      </c>
      <c r="O12" s="1" t="s">
        <v>115</v>
      </c>
      <c r="P12" s="1" t="s">
        <v>116</v>
      </c>
      <c r="Q12" s="1" t="s">
        <v>194</v>
      </c>
      <c r="R12" s="1" t="s">
        <v>118</v>
      </c>
      <c r="S12" s="1" t="s">
        <v>119</v>
      </c>
      <c r="T12" s="1" t="s">
        <v>120</v>
      </c>
    </row>
    <row r="13" s="1" customFormat="1" spans="1:20">
      <c r="A13" s="3">
        <v>16911800016</v>
      </c>
      <c r="B13" s="1" t="s">
        <v>107</v>
      </c>
      <c r="C13" s="1" t="s">
        <v>195</v>
      </c>
      <c r="D13" s="1" t="s">
        <v>196</v>
      </c>
      <c r="E13" s="1" t="s">
        <v>197</v>
      </c>
      <c r="F13" s="1" t="s">
        <v>107</v>
      </c>
      <c r="G13" s="1" t="s">
        <v>108</v>
      </c>
      <c r="H13" s="1" t="s">
        <v>109</v>
      </c>
      <c r="I13" s="1" t="s">
        <v>198</v>
      </c>
      <c r="J13" s="1" t="s">
        <v>29</v>
      </c>
      <c r="K13" s="1" t="s">
        <v>199</v>
      </c>
      <c r="L13" s="1" t="s">
        <v>199</v>
      </c>
      <c r="M13" s="1" t="s">
        <v>138</v>
      </c>
      <c r="N13" s="1" t="s">
        <v>138</v>
      </c>
      <c r="O13" s="1" t="s">
        <v>115</v>
      </c>
      <c r="P13" s="1" t="s">
        <v>116</v>
      </c>
      <c r="Q13" s="1" t="s">
        <v>200</v>
      </c>
      <c r="R13" s="1" t="s">
        <v>118</v>
      </c>
      <c r="S13" s="1" t="s">
        <v>119</v>
      </c>
      <c r="T13" s="1" t="s">
        <v>120</v>
      </c>
    </row>
    <row r="14" s="1" customFormat="1" spans="1:20">
      <c r="A14" s="3">
        <v>16912021666</v>
      </c>
      <c r="B14" s="1" t="s">
        <v>107</v>
      </c>
      <c r="C14" s="1" t="s">
        <v>201</v>
      </c>
      <c r="D14" s="1" t="s">
        <v>202</v>
      </c>
      <c r="E14" s="1" t="s">
        <v>203</v>
      </c>
      <c r="F14" s="1" t="s">
        <v>125</v>
      </c>
      <c r="G14" s="1" t="s">
        <v>108</v>
      </c>
      <c r="H14" s="1" t="s">
        <v>109</v>
      </c>
      <c r="I14" s="1" t="s">
        <v>204</v>
      </c>
      <c r="J14" s="1" t="s">
        <v>29</v>
      </c>
      <c r="K14" s="1" t="s">
        <v>205</v>
      </c>
      <c r="L14" s="1" t="s">
        <v>205</v>
      </c>
      <c r="M14" s="1" t="s">
        <v>138</v>
      </c>
      <c r="N14" s="1" t="s">
        <v>138</v>
      </c>
      <c r="O14" s="1" t="s">
        <v>115</v>
      </c>
      <c r="P14" s="1" t="s">
        <v>116</v>
      </c>
      <c r="Q14" s="1" t="s">
        <v>206</v>
      </c>
      <c r="R14" s="1" t="s">
        <v>118</v>
      </c>
      <c r="S14" s="1" t="s">
        <v>119</v>
      </c>
      <c r="T14" s="1" t="s">
        <v>120</v>
      </c>
    </row>
    <row r="15" s="1" customFormat="1" spans="1:20">
      <c r="A15" s="3">
        <v>16916072646</v>
      </c>
      <c r="B15" s="1" t="s">
        <v>144</v>
      </c>
      <c r="C15" s="1" t="s">
        <v>207</v>
      </c>
      <c r="D15" s="1" t="s">
        <v>208</v>
      </c>
      <c r="E15" s="1" t="s">
        <v>209</v>
      </c>
      <c r="F15" s="1" t="s">
        <v>125</v>
      </c>
      <c r="G15" s="1" t="s">
        <v>108</v>
      </c>
      <c r="H15" s="1" t="s">
        <v>109</v>
      </c>
      <c r="I15" s="1" t="s">
        <v>210</v>
      </c>
      <c r="J15" s="1" t="s">
        <v>29</v>
      </c>
      <c r="K15" s="1" t="s">
        <v>211</v>
      </c>
      <c r="L15" s="1" t="s">
        <v>211</v>
      </c>
      <c r="M15" s="1" t="s">
        <v>138</v>
      </c>
      <c r="N15" s="1" t="s">
        <v>138</v>
      </c>
      <c r="O15" s="1" t="s">
        <v>115</v>
      </c>
      <c r="P15" s="1" t="s">
        <v>116</v>
      </c>
      <c r="Q15" s="1" t="s">
        <v>212</v>
      </c>
      <c r="R15" s="1" t="s">
        <v>118</v>
      </c>
      <c r="S15" s="1" t="s">
        <v>119</v>
      </c>
      <c r="T15" s="1" t="s">
        <v>120</v>
      </c>
    </row>
    <row r="16" s="1" customFormat="1" spans="1:20">
      <c r="A16" s="3">
        <v>16921613677</v>
      </c>
      <c r="B16" s="1" t="s">
        <v>144</v>
      </c>
      <c r="C16" s="1" t="s">
        <v>213</v>
      </c>
      <c r="D16" s="1" t="s">
        <v>214</v>
      </c>
      <c r="E16" s="1" t="s">
        <v>215</v>
      </c>
      <c r="F16" s="1" t="s">
        <v>144</v>
      </c>
      <c r="G16" s="1" t="s">
        <v>108</v>
      </c>
      <c r="H16" s="1" t="s">
        <v>109</v>
      </c>
      <c r="I16" s="1" t="s">
        <v>216</v>
      </c>
      <c r="J16" s="1" t="s">
        <v>29</v>
      </c>
      <c r="K16" s="1" t="s">
        <v>217</v>
      </c>
      <c r="L16" s="1" t="s">
        <v>217</v>
      </c>
      <c r="M16" s="1" t="s">
        <v>138</v>
      </c>
      <c r="N16" s="1" t="s">
        <v>138</v>
      </c>
      <c r="O16" s="1" t="s">
        <v>115</v>
      </c>
      <c r="P16" s="1" t="s">
        <v>116</v>
      </c>
      <c r="Q16" s="1" t="s">
        <v>218</v>
      </c>
      <c r="R16" s="1" t="s">
        <v>118</v>
      </c>
      <c r="S16" s="1" t="s">
        <v>119</v>
      </c>
      <c r="T16" s="1" t="s">
        <v>120</v>
      </c>
    </row>
    <row r="17" s="1" customFormat="1" spans="1:20">
      <c r="A17" s="3">
        <v>16923491279</v>
      </c>
      <c r="B17" s="1" t="s">
        <v>125</v>
      </c>
      <c r="C17" s="1" t="s">
        <v>219</v>
      </c>
      <c r="D17" s="1" t="s">
        <v>220</v>
      </c>
      <c r="E17" s="1" t="s">
        <v>221</v>
      </c>
      <c r="F17" s="1" t="s">
        <v>125</v>
      </c>
      <c r="G17" s="1" t="s">
        <v>108</v>
      </c>
      <c r="H17" s="1" t="s">
        <v>109</v>
      </c>
      <c r="I17" s="1" t="s">
        <v>222</v>
      </c>
      <c r="J17" s="1" t="s">
        <v>29</v>
      </c>
      <c r="K17" s="1" t="s">
        <v>205</v>
      </c>
      <c r="L17" s="1" t="s">
        <v>205</v>
      </c>
      <c r="M17" s="1" t="s">
        <v>138</v>
      </c>
      <c r="N17" s="1" t="s">
        <v>138</v>
      </c>
      <c r="O17" s="1" t="s">
        <v>115</v>
      </c>
      <c r="P17" s="1" t="s">
        <v>116</v>
      </c>
      <c r="Q17" s="1" t="s">
        <v>223</v>
      </c>
      <c r="R17" s="1" t="s">
        <v>118</v>
      </c>
      <c r="S17" s="1" t="s">
        <v>119</v>
      </c>
      <c r="T17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2021-12-09T02:02:45Z</dcterms:created>
  <dcterms:modified xsi:type="dcterms:W3CDTF">2021-12-09T02:28:07Z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4C65D0786DAF41C385C39714FA419957</vt:lpwstr>
  </property>
  <property fmtid="{D5CDD505-2E9C-101B-9397-08002B2CF9AE}" pid="3" name="KSOProductBuildVer">
    <vt:lpwstr>2052-11.1.0.11115</vt:lpwstr>
  </property>
</Properties>
</file>