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<sst xmlns="http://schemas.openxmlformats.org/spreadsheetml/2006/main" count="333" uniqueCount="128">
  <si>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</si>
  <si>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</si>
  <si>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</si>
  <si>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</si>
  <si>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</si>
  <si>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</si>
  <si>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</si>
  <si>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</si>
  <si>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</si>
  <si>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</si>
  <si>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</si>
  <si>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</si>
  <si>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</si>
  <si>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</si>
  <si>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</si>
  <si>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</si>
  <si>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</si>
  <si>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</si>
  <si>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</si>
  <si>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</si>
  <si>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</si>
  <si>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</si>
  <si>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</si>
  <si>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</si>
  <si>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</si>
  <si>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</si>
  <si>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</si>
  <si>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[梅州]麗枫酒店(梅州江南鸿都店)(60148165)</t>
  </si>
  <si>
    <t>豪华双床房&lt;双人入住&gt;&lt;内宾&gt;&lt;预付&gt;&lt;双早&gt;</t>
  </si>
  <si>
    <t>CNY</t>
  </si>
  <si>
    <t>罗启智</t>
  </si>
  <si>
    <t>CA11323211209CNY</t>
  </si>
  <si>
    <t>未提现</t>
  </si>
  <si>
    <t>携程开票</t>
  </si>
  <si>
    <t>曾祖基</t>
  </si>
  <si>
    <t>[绵阳]7天优品Premium酒店(绵阳东湖公园店)(71494841)</t>
  </si>
  <si>
    <t>悦享双床房&lt;四人入住&gt;&lt;内宾&gt;&lt;预付&gt;&lt;双早&gt;</t>
  </si>
  <si>
    <t>冯丹</t>
  </si>
  <si>
    <t>[道县]7天连锁酒店(道县潇水中路二中店)(73246583)</t>
  </si>
  <si>
    <t>自主双床房&lt;四人入住&gt;&lt;内宾&gt;&lt;预付&gt;&lt;双早&gt;</t>
  </si>
  <si>
    <t>谢世兵</t>
  </si>
  <si>
    <t>[秦皇岛]锦江之星(秦皇岛燕山大学店)(71572571)</t>
  </si>
  <si>
    <t>标准房A&lt;三人入住&gt;&lt;内宾&gt;&lt;预付&gt;&lt;双早&gt;</t>
  </si>
  <si>
    <t>杜平圳,刘京</t>
  </si>
  <si>
    <t>[黄山]锦江之星风尚(黄山新安大道老街店)(64223955)</t>
  </si>
  <si>
    <t>双人房A&lt;双人入住&gt;&lt;内宾&gt;&lt;预付&gt;&lt;双早&gt;</t>
  </si>
  <si>
    <t>冯力</t>
  </si>
  <si>
    <t>[咸宁]城市便捷酒店(咸宁咸安店)(71585020)</t>
  </si>
  <si>
    <t>标准大床房&lt;双人入住&gt;&lt;内宾&gt;&lt;预付&gt;&lt;无早&gt;</t>
  </si>
  <si>
    <t>张开</t>
  </si>
  <si>
    <t>[黄石]城市便捷酒店(黄石大道店)(71585013)</t>
  </si>
  <si>
    <t>商务大床房&lt;双人入住&gt;&lt;内宾&gt;&lt;预付&gt;&lt;无早&gt;</t>
  </si>
  <si>
    <t>陈玉</t>
  </si>
  <si>
    <t>[襄阳]城市便捷酒店(襄阳民发世界城店)(72813013)</t>
  </si>
  <si>
    <t>汪勇</t>
  </si>
  <si>
    <t>[天津]希岸·轻雅酒店(天津宁河贸易开发区店)(71584188)</t>
  </si>
  <si>
    <t>希岸豪华大床房&lt;双人入住&gt;&lt;内宾&gt;&lt;预付&gt;&lt;双早&gt;</t>
  </si>
  <si>
    <t>宋兴锋,刘嘉城</t>
  </si>
  <si>
    <t>，</t>
  </si>
  <si>
    <t>A211209094147481</t>
  </si>
  <si>
    <t>CNY / HKD 当前参考汇率: 1.229266901</t>
  </si>
  <si>
    <t>总计：2661.67 CNY/
3271.9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</si>
  <si>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</si>
  <si>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</si>
  <si>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</si>
  <si>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</si>
  <si>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</si>
  <si>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</si>
  <si>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</si>
  <si>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</si>
  <si>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</si>
  <si>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</si>
  <si>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</si>
  <si>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</si>
  <si>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</si>
  <si>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</si>
  <si>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</si>
  <si>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</si>
  <si>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</si>
  <si>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2021-12-03</t>
  </si>
  <si>
    <t>2325159</t>
  </si>
  <si>
    <t>麗枫酒店(梅州江南鸿都店)</t>
  </si>
  <si>
    <t>2021-12-04</t>
  </si>
  <si>
    <t>2021-12-06</t>
  </si>
  <si>
    <t>退房日月结</t>
  </si>
  <si>
    <t>541.42</t>
  </si>
  <si>
    <t>RMB</t>
  </si>
  <si>
    <t>0</t>
  </si>
  <si>
    <t>0.00</t>
  </si>
  <si>
    <t>携程汇智国内直连</t>
  </si>
  <si>
    <t>2021-12-03 12:55:06</t>
  </si>
  <si>
    <t>否</t>
  </si>
  <si>
    <t>汇智国际旅游发展有限公司</t>
  </si>
  <si>
    <t>直连</t>
  </si>
  <si>
    <t>2325161</t>
  </si>
  <si>
    <t>2021-12-03 12:56:00</t>
  </si>
  <si>
    <t>2326860</t>
  </si>
  <si>
    <t>7天优品Premium酒店(绵阳东湖公园店)</t>
  </si>
  <si>
    <t>477.66</t>
  </si>
  <si>
    <t>2021-12-04 16:32:11</t>
  </si>
  <si>
    <t>2021-12-05</t>
  </si>
  <si>
    <t>2327705</t>
  </si>
  <si>
    <t>7天连锁酒店(道县潇水中路二中店)</t>
  </si>
  <si>
    <t>137.63</t>
  </si>
  <si>
    <t>2021-12-05 12:18:24</t>
  </si>
  <si>
    <t>2327709</t>
  </si>
  <si>
    <t>锦江之星（秦皇岛燕山大学店）</t>
  </si>
  <si>
    <t>131.56</t>
  </si>
  <si>
    <t>2021-12-05 12:26:04</t>
  </si>
  <si>
    <t>2327787</t>
  </si>
  <si>
    <t>锦江之星风尚(黄山新安大道老街店)</t>
  </si>
  <si>
    <t>2021-12-05 15:32:15</t>
  </si>
  <si>
    <t>2327860</t>
  </si>
  <si>
    <t>城市便捷酒店(咸宁咸安店)</t>
  </si>
  <si>
    <t>138.37</t>
  </si>
  <si>
    <t>2021-12-05 18:02:18</t>
  </si>
  <si>
    <t>2328085</t>
  </si>
  <si>
    <t>城市便捷酒店(黄石大道店)</t>
  </si>
  <si>
    <t>150.49</t>
  </si>
  <si>
    <t>2021-12-05 21:24:36</t>
  </si>
  <si>
    <t>2328102</t>
  </si>
  <si>
    <t>城市便捷酒店(襄阳民发世界城店)</t>
  </si>
  <si>
    <t>163.62</t>
  </si>
  <si>
    <t>2021-12-05 21:39:50</t>
  </si>
  <si>
    <t>2328140</t>
  </si>
  <si>
    <t>希岸·轻雅酒店(天津宁河贸易开发区店)</t>
  </si>
  <si>
    <t>247.94</t>
  </si>
  <si>
    <t>2021-12-05 22:43:08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</si>
</sst>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16909129906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44534</v>
      </c>
      <c r="G2" s="5">
        <v>44536</v>
      </c>
      <c r="H2" s="4">
        <v>1</v>
      </c>
      <c r="I2" s="4">
        <v>2</v>
      </c>
      <c r="J2" s="4">
        <v>2</v>
      </c>
      <c r="K2" s="4" t="s">
        <v>29</v>
      </c>
      <c r="L2" s="4">
        <v>541.42</v>
      </c>
      <c r="M2" s="4">
        <v>541.42</v>
      </c>
      <c r="N2" s="4" t="s">
        <v>30</v>
      </c>
      <c r="O2" s="4" t="s">
        <v>31</v>
      </c>
      <c r="P2" s="4" t="s">
        <v>32</v>
      </c>
      <c r="Q2" s="4">
        <v>0</v>
      </c>
      <c r="R2" s="6">
        <v>44532</v>
      </c>
      <c r="S2" s="5">
        <v>44539</v>
      </c>
      <c r="T2" s="4" t="s">
        <v>33</v>
      </c>
      <c r="U2" s="4">
        <v>541.42</v>
      </c>
      <c r="V2" s="4">
        <v>0</v>
      </c>
      <c r="W2" s="4">
        <v>0</v>
      </c>
    </row>
    <row r="3" s="4" customFormat="1" spans="1:24">
      <c r="A3" s="4">
        <v>16909121743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44534</v>
      </c>
      <c r="G3" s="5">
        <v>44536</v>
      </c>
      <c r="H3" s="4">
        <v>1</v>
      </c>
      <c r="I3" s="4">
        <v>2</v>
      </c>
      <c r="J3" s="4">
        <v>2</v>
      </c>
      <c r="K3" s="4" t="s">
        <v>29</v>
      </c>
      <c r="L3" s="4">
        <v>541.42</v>
      </c>
      <c r="M3" s="4">
        <v>541.42</v>
      </c>
      <c r="N3" s="4" t="s">
        <v>34</v>
      </c>
      <c r="O3" s="4" t="s">
        <v>31</v>
      </c>
      <c r="P3" s="4" t="s">
        <v>32</v>
      </c>
      <c r="Q3" s="4">
        <v>0</v>
      </c>
      <c r="R3" s="6">
        <v>44532</v>
      </c>
      <c r="S3" s="5">
        <v>44539</v>
      </c>
      <c r="T3" s="4" t="s">
        <v>33</v>
      </c>
      <c r="U3" s="4">
        <v>541.42</v>
      </c>
      <c r="V3" s="4">
        <v>0</v>
      </c>
      <c r="W3" s="4">
        <v>0</v>
      </c>
      <c r="X3" s="4">
        <v>2325161</v>
      </c>
    </row>
    <row r="4" s="4" customFormat="1" spans="1:24">
      <c r="A4" s="4">
        <v>16918072668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44534</v>
      </c>
      <c r="G4" s="5">
        <v>44536</v>
      </c>
      <c r="H4" s="4">
        <v>1</v>
      </c>
      <c r="I4" s="4">
        <v>2</v>
      </c>
      <c r="J4" s="4">
        <v>2</v>
      </c>
      <c r="K4" s="4" t="s">
        <v>29</v>
      </c>
      <c r="L4" s="4">
        <v>477.66</v>
      </c>
      <c r="M4" s="4">
        <v>477.66</v>
      </c>
      <c r="N4" s="4" t="s">
        <v>37</v>
      </c>
      <c r="O4" s="4" t="s">
        <v>31</v>
      </c>
      <c r="P4" s="4" t="s">
        <v>32</v>
      </c>
      <c r="Q4" s="4">
        <v>0</v>
      </c>
      <c r="R4" s="6">
        <v>44534</v>
      </c>
      <c r="S4" s="5">
        <v>44539</v>
      </c>
      <c r="T4" s="4" t="s">
        <v>33</v>
      </c>
      <c r="U4" s="4">
        <v>477.66</v>
      </c>
      <c r="V4" s="4">
        <v>0</v>
      </c>
      <c r="W4" s="4">
        <v>0</v>
      </c>
      <c r="X4" s="4">
        <v>2326860</v>
      </c>
    </row>
    <row r="5" s="4" customFormat="1" spans="1:24">
      <c r="A5" s="4">
        <v>16923331270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44535</v>
      </c>
      <c r="G5" s="5">
        <v>44536</v>
      </c>
      <c r="H5" s="4">
        <v>1</v>
      </c>
      <c r="I5" s="4">
        <v>1</v>
      </c>
      <c r="J5" s="4">
        <v>1</v>
      </c>
      <c r="K5" s="4" t="s">
        <v>29</v>
      </c>
      <c r="L5" s="4">
        <v>137.63</v>
      </c>
      <c r="M5" s="4">
        <v>137.63</v>
      </c>
      <c r="N5" s="4" t="s">
        <v>40</v>
      </c>
      <c r="O5" s="4" t="s">
        <v>31</v>
      </c>
      <c r="P5" s="4" t="s">
        <v>32</v>
      </c>
      <c r="Q5" s="4">
        <v>0</v>
      </c>
      <c r="R5" s="6">
        <v>44535</v>
      </c>
      <c r="S5" s="5">
        <v>44539</v>
      </c>
      <c r="T5" s="4" t="s">
        <v>33</v>
      </c>
      <c r="U5" s="4">
        <v>137.63</v>
      </c>
      <c r="V5" s="4">
        <v>0</v>
      </c>
      <c r="W5" s="4">
        <v>0</v>
      </c>
      <c r="X5" s="4">
        <v>2327705</v>
      </c>
    </row>
    <row r="6" s="4" customFormat="1" spans="1:24">
      <c r="A6" s="4">
        <v>16923350636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44535</v>
      </c>
      <c r="G6" s="5">
        <v>44536</v>
      </c>
      <c r="H6" s="4">
        <v>1</v>
      </c>
      <c r="I6" s="4">
        <v>1</v>
      </c>
      <c r="J6" s="4">
        <v>1</v>
      </c>
      <c r="K6" s="4" t="s">
        <v>29</v>
      </c>
      <c r="L6" s="4">
        <v>131.56</v>
      </c>
      <c r="M6" s="4">
        <v>131.56</v>
      </c>
      <c r="N6" s="4" t="s">
        <v>43</v>
      </c>
      <c r="O6" s="4" t="s">
        <v>31</v>
      </c>
      <c r="P6" s="4" t="s">
        <v>32</v>
      </c>
      <c r="Q6" s="4">
        <v>0</v>
      </c>
      <c r="R6" s="6">
        <v>44535</v>
      </c>
      <c r="S6" s="5">
        <v>44539</v>
      </c>
      <c r="T6" s="4" t="s">
        <v>33</v>
      </c>
      <c r="U6" s="4">
        <v>131.56</v>
      </c>
      <c r="V6" s="4">
        <v>0</v>
      </c>
      <c r="W6" s="4">
        <v>0</v>
      </c>
      <c r="X6" s="4">
        <v>2327709</v>
      </c>
    </row>
    <row r="7" s="4" customFormat="1" spans="1:24">
      <c r="A7" s="4">
        <v>16923846793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44535</v>
      </c>
      <c r="G7" s="5">
        <v>44536</v>
      </c>
      <c r="H7" s="4">
        <v>1</v>
      </c>
      <c r="I7" s="4">
        <v>1</v>
      </c>
      <c r="J7" s="4">
        <v>1</v>
      </c>
      <c r="K7" s="4" t="s">
        <v>29</v>
      </c>
      <c r="L7" s="4">
        <v>131.56</v>
      </c>
      <c r="M7" s="4">
        <v>131.56</v>
      </c>
      <c r="N7" s="4" t="s">
        <v>46</v>
      </c>
      <c r="O7" s="4" t="s">
        <v>31</v>
      </c>
      <c r="P7" s="4" t="s">
        <v>32</v>
      </c>
      <c r="Q7" s="4">
        <v>0</v>
      </c>
      <c r="R7" s="6">
        <v>44535</v>
      </c>
      <c r="S7" s="5">
        <v>44539</v>
      </c>
      <c r="T7" s="4" t="s">
        <v>33</v>
      </c>
      <c r="U7" s="4">
        <v>131.56</v>
      </c>
      <c r="V7" s="4">
        <v>0</v>
      </c>
      <c r="W7" s="4">
        <v>0</v>
      </c>
      <c r="X7" s="4">
        <v>2327787</v>
      </c>
    </row>
    <row r="8" s="4" customFormat="1" spans="1:24">
      <c r="A8" s="4">
        <v>16924246277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44535</v>
      </c>
      <c r="G8" s="5">
        <v>44536</v>
      </c>
      <c r="H8" s="4">
        <v>1</v>
      </c>
      <c r="I8" s="4">
        <v>1</v>
      </c>
      <c r="J8" s="4">
        <v>1</v>
      </c>
      <c r="K8" s="4" t="s">
        <v>29</v>
      </c>
      <c r="L8" s="4">
        <v>138.37</v>
      </c>
      <c r="M8" s="4">
        <v>138.37</v>
      </c>
      <c r="N8" s="4" t="s">
        <v>49</v>
      </c>
      <c r="O8" s="4" t="s">
        <v>31</v>
      </c>
      <c r="P8" s="4" t="s">
        <v>32</v>
      </c>
      <c r="Q8" s="4">
        <v>0</v>
      </c>
      <c r="R8" s="6">
        <v>44535</v>
      </c>
      <c r="S8" s="5">
        <v>44539</v>
      </c>
      <c r="T8" s="4" t="s">
        <v>33</v>
      </c>
      <c r="U8" s="4">
        <v>138.37</v>
      </c>
      <c r="V8" s="4">
        <v>0</v>
      </c>
      <c r="W8" s="4">
        <v>0</v>
      </c>
      <c r="X8" s="4">
        <v>2327860</v>
      </c>
    </row>
    <row r="9" s="4" customFormat="1" spans="1:24">
      <c r="A9" s="4">
        <v>16926834743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44535</v>
      </c>
      <c r="G9" s="5">
        <v>44536</v>
      </c>
      <c r="H9" s="4">
        <v>1</v>
      </c>
      <c r="I9" s="4">
        <v>1</v>
      </c>
      <c r="J9" s="4">
        <v>1</v>
      </c>
      <c r="K9" s="4" t="s">
        <v>29</v>
      </c>
      <c r="L9" s="4">
        <v>150.49</v>
      </c>
      <c r="M9" s="4">
        <v>150.49</v>
      </c>
      <c r="N9" s="4" t="s">
        <v>52</v>
      </c>
      <c r="O9" s="4" t="s">
        <v>31</v>
      </c>
      <c r="P9" s="4" t="s">
        <v>32</v>
      </c>
      <c r="Q9" s="4">
        <v>0</v>
      </c>
      <c r="R9" s="6">
        <v>44535</v>
      </c>
      <c r="S9" s="5">
        <v>44539</v>
      </c>
      <c r="T9" s="4" t="s">
        <v>33</v>
      </c>
      <c r="U9" s="4">
        <v>150.49</v>
      </c>
      <c r="V9" s="4">
        <v>0</v>
      </c>
      <c r="W9" s="4">
        <v>0</v>
      </c>
      <c r="X9" s="4">
        <v>2328085</v>
      </c>
    </row>
    <row r="10" s="4" customFormat="1" spans="1:23">
      <c r="A10" s="4">
        <v>16926918542</v>
      </c>
      <c r="B10" s="4" t="s">
        <v>25</v>
      </c>
      <c r="C10" s="4" t="s">
        <v>26</v>
      </c>
      <c r="D10" s="4" t="s">
        <v>53</v>
      </c>
      <c r="E10" s="4" t="s">
        <v>51</v>
      </c>
      <c r="F10" s="5">
        <v>44535</v>
      </c>
      <c r="G10" s="5">
        <v>44536</v>
      </c>
      <c r="H10" s="4">
        <v>1</v>
      </c>
      <c r="I10" s="4">
        <v>1</v>
      </c>
      <c r="J10" s="4">
        <v>1</v>
      </c>
      <c r="K10" s="4" t="s">
        <v>29</v>
      </c>
      <c r="L10" s="4">
        <v>163.62</v>
      </c>
      <c r="M10" s="4">
        <v>163.62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44535</v>
      </c>
      <c r="S10" s="5">
        <v>44539</v>
      </c>
      <c r="T10" s="4" t="s">
        <v>33</v>
      </c>
      <c r="U10" s="4">
        <v>163.62</v>
      </c>
      <c r="V10" s="4">
        <v>0</v>
      </c>
      <c r="W10" s="4">
        <v>0</v>
      </c>
    </row>
    <row r="11" s="4" customFormat="1" spans="1:24">
      <c r="A11" s="4">
        <v>16927140060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44535</v>
      </c>
      <c r="G11" s="5">
        <v>44536</v>
      </c>
      <c r="H11" s="4">
        <v>1</v>
      </c>
      <c r="I11" s="4">
        <v>1</v>
      </c>
      <c r="J11" s="4">
        <v>1</v>
      </c>
      <c r="K11" s="4" t="s">
        <v>29</v>
      </c>
      <c r="L11" s="4">
        <v>247.94</v>
      </c>
      <c r="M11" s="4">
        <v>247.94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44535</v>
      </c>
      <c r="S11" s="5">
        <v>44539</v>
      </c>
      <c r="T11" s="4" t="s">
        <v>33</v>
      </c>
      <c r="U11" s="4">
        <v>247.94</v>
      </c>
      <c r="V11" s="4">
        <v>0</v>
      </c>
      <c r="W11" s="4">
        <v>0</v>
      </c>
      <c r="X11" s="4">
        <v>2328140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4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4">
        <v>16909129906</v>
      </c>
      <c r="B2" s="5">
        <v>44534</v>
      </c>
      <c r="C2" s="5">
        <v>44536</v>
      </c>
      <c r="D2" s="4">
        <v>541.42</v>
      </c>
      <c r="E2" s="4" t="str">
        <f>VLOOKUP(A2,HOP!A:L,12,0)</f>
        <v>541.42</v>
      </c>
      <c r="F2" s="4" t="str">
        <f>VLOOKUP(A2,HOP!A:C,3,0)</f>
        <v>2325159</v>
      </c>
      <c r="G2" s="4">
        <f>D2-E2</f>
        <v>0</v>
      </c>
      <c r="H2" s="4" t="str">
        <f>$H$1&amp;F2</f>
        <v>，2325159</v>
      </c>
      <c r="I2" s="4" t="str">
        <f>VLOOKUP(A2,HOP!A:T,20,0)</f>
        <v>直连</v>
      </c>
    </row>
    <row r="3" s="4" customFormat="1" spans="1:9">
      <c r="A3" s="4">
        <v>16909121743</v>
      </c>
      <c r="B3" s="5">
        <v>44534</v>
      </c>
      <c r="C3" s="5">
        <v>44536</v>
      </c>
      <c r="D3" s="4">
        <v>541.42</v>
      </c>
      <c r="E3" s="4" t="str">
        <f>VLOOKUP(A3,HOP!A:L,12,0)</f>
        <v>541.42</v>
      </c>
      <c r="F3" s="4" t="str">
        <f>VLOOKUP(A3,HOP!A:C,3,0)</f>
        <v>2325161</v>
      </c>
      <c r="G3" s="4">
        <f t="shared" ref="G3:G11" si="0">D3-E3</f>
        <v>0</v>
      </c>
      <c r="H3" s="4" t="str">
        <f t="shared" ref="H3:H11" si="1">$H$1&amp;F3</f>
        <v>，2325161</v>
      </c>
      <c r="I3" s="4" t="str">
        <f>VLOOKUP(A3,HOP!A:T,20,0)</f>
        <v>直连</v>
      </c>
    </row>
    <row r="4" s="4" customFormat="1" spans="1:9">
      <c r="A4" s="4">
        <v>16918072668</v>
      </c>
      <c r="B4" s="5">
        <v>44534</v>
      </c>
      <c r="C4" s="5">
        <v>44536</v>
      </c>
      <c r="D4" s="4">
        <v>477.66</v>
      </c>
      <c r="E4" s="4" t="str">
        <f>VLOOKUP(A4,HOP!A:L,12,0)</f>
        <v>477.66</v>
      </c>
      <c r="F4" s="4" t="str">
        <f>VLOOKUP(A4,HOP!A:C,3,0)</f>
        <v>2326860</v>
      </c>
      <c r="G4" s="4">
        <f t="shared" si="0"/>
        <v>0</v>
      </c>
      <c r="H4" s="4" t="str">
        <f t="shared" si="1"/>
        <v>，2326860</v>
      </c>
      <c r="I4" s="4" t="str">
        <f>VLOOKUP(A4,HOP!A:T,20,0)</f>
        <v>直连</v>
      </c>
    </row>
    <row r="5" s="4" customFormat="1" spans="1:9">
      <c r="A5" s="4">
        <v>16923331270</v>
      </c>
      <c r="B5" s="5">
        <v>44535</v>
      </c>
      <c r="C5" s="5">
        <v>44536</v>
      </c>
      <c r="D5" s="4">
        <v>137.63</v>
      </c>
      <c r="E5" s="4" t="str">
        <f>VLOOKUP(A5,HOP!A:L,12,0)</f>
        <v>137.63</v>
      </c>
      <c r="F5" s="4" t="str">
        <f>VLOOKUP(A5,HOP!A:C,3,0)</f>
        <v>2327705</v>
      </c>
      <c r="G5" s="4">
        <f t="shared" si="0"/>
        <v>0</v>
      </c>
      <c r="H5" s="4" t="str">
        <f t="shared" si="1"/>
        <v>，2327705</v>
      </c>
      <c r="I5" s="4" t="str">
        <f>VLOOKUP(A5,HOP!A:T,20,0)</f>
        <v>直连</v>
      </c>
    </row>
    <row r="6" s="4" customFormat="1" spans="1:9">
      <c r="A6" s="4">
        <v>16923350636</v>
      </c>
      <c r="B6" s="5">
        <v>44535</v>
      </c>
      <c r="C6" s="5">
        <v>44536</v>
      </c>
      <c r="D6" s="4">
        <v>131.56</v>
      </c>
      <c r="E6" s="4" t="str">
        <f>VLOOKUP(A6,HOP!A:L,12,0)</f>
        <v>131.56</v>
      </c>
      <c r="F6" s="4" t="str">
        <f>VLOOKUP(A6,HOP!A:C,3,0)</f>
        <v>2327709</v>
      </c>
      <c r="G6" s="4">
        <f t="shared" si="0"/>
        <v>0</v>
      </c>
      <c r="H6" s="4" t="str">
        <f t="shared" si="1"/>
        <v>，2327709</v>
      </c>
      <c r="I6" s="4" t="str">
        <f>VLOOKUP(A6,HOP!A:T,20,0)</f>
        <v>直连</v>
      </c>
    </row>
    <row r="7" s="4" customFormat="1" spans="1:9">
      <c r="A7" s="4">
        <v>16923846793</v>
      </c>
      <c r="B7" s="5">
        <v>44535</v>
      </c>
      <c r="C7" s="5">
        <v>44536</v>
      </c>
      <c r="D7" s="4">
        <v>131.56</v>
      </c>
      <c r="E7" s="4" t="str">
        <f>VLOOKUP(A7,HOP!A:L,12,0)</f>
        <v>131.56</v>
      </c>
      <c r="F7" s="4" t="str">
        <f>VLOOKUP(A7,HOP!A:C,3,0)</f>
        <v>2327787</v>
      </c>
      <c r="G7" s="4">
        <f t="shared" si="0"/>
        <v>0</v>
      </c>
      <c r="H7" s="4" t="str">
        <f t="shared" si="1"/>
        <v>，2327787</v>
      </c>
      <c r="I7" s="4" t="str">
        <f>VLOOKUP(A7,HOP!A:T,20,0)</f>
        <v>直连</v>
      </c>
    </row>
    <row r="8" s="4" customFormat="1" spans="1:9">
      <c r="A8" s="4">
        <v>16924246277</v>
      </c>
      <c r="B8" s="5">
        <v>44535</v>
      </c>
      <c r="C8" s="5">
        <v>44536</v>
      </c>
      <c r="D8" s="4">
        <v>138.37</v>
      </c>
      <c r="E8" s="4" t="str">
        <f>VLOOKUP(A8,HOP!A:L,12,0)</f>
        <v>138.37</v>
      </c>
      <c r="F8" s="4" t="str">
        <f>VLOOKUP(A8,HOP!A:C,3,0)</f>
        <v>2327860</v>
      </c>
      <c r="G8" s="4">
        <f t="shared" si="0"/>
        <v>0</v>
      </c>
      <c r="H8" s="4" t="str">
        <f t="shared" si="1"/>
        <v>，2327860</v>
      </c>
      <c r="I8" s="4" t="str">
        <f>VLOOKUP(A8,HOP!A:T,20,0)</f>
        <v>直连</v>
      </c>
    </row>
    <row r="9" s="4" customFormat="1" spans="1:9">
      <c r="A9" s="4">
        <v>16926834743</v>
      </c>
      <c r="B9" s="5">
        <v>44535</v>
      </c>
      <c r="C9" s="5">
        <v>44536</v>
      </c>
      <c r="D9" s="4">
        <v>150.49</v>
      </c>
      <c r="E9" s="4" t="str">
        <f>VLOOKUP(A9,HOP!A:L,12,0)</f>
        <v>150.49</v>
      </c>
      <c r="F9" s="4" t="str">
        <f>VLOOKUP(A9,HOP!A:C,3,0)</f>
        <v>2328085</v>
      </c>
      <c r="G9" s="4">
        <f t="shared" si="0"/>
        <v>0</v>
      </c>
      <c r="H9" s="4" t="str">
        <f t="shared" si="1"/>
        <v>，2328085</v>
      </c>
      <c r="I9" s="4" t="str">
        <f>VLOOKUP(A9,HOP!A:T,20,0)</f>
        <v>直连</v>
      </c>
    </row>
    <row r="10" s="4" customFormat="1" spans="1:9">
      <c r="A10" s="4">
        <v>16926918542</v>
      </c>
      <c r="B10" s="5">
        <v>44535</v>
      </c>
      <c r="C10" s="5">
        <v>44536</v>
      </c>
      <c r="D10" s="4">
        <v>163.62</v>
      </c>
      <c r="E10" s="4" t="str">
        <f>VLOOKUP(A10,HOP!A:L,12,0)</f>
        <v>163.62</v>
      </c>
      <c r="F10" s="4" t="str">
        <f>VLOOKUP(A10,HOP!A:C,3,0)</f>
        <v>2328102</v>
      </c>
      <c r="G10" s="4">
        <f t="shared" si="0"/>
        <v>0</v>
      </c>
      <c r="H10" s="4" t="str">
        <f t="shared" si="1"/>
        <v>，2328102</v>
      </c>
      <c r="I10" s="4" t="str">
        <f>VLOOKUP(A10,HOP!A:T,20,0)</f>
        <v>直连</v>
      </c>
    </row>
    <row r="11" s="4" customFormat="1" spans="1:9">
      <c r="A11" s="4">
        <v>16927140060</v>
      </c>
      <c r="B11" s="5">
        <v>44535</v>
      </c>
      <c r="C11" s="5">
        <v>44536</v>
      </c>
      <c r="D11" s="4">
        <v>247.94</v>
      </c>
      <c r="E11" s="4" t="str">
        <f>VLOOKUP(A11,HOP!A:L,12,0)</f>
        <v>247.94</v>
      </c>
      <c r="F11" s="4" t="str">
        <f>VLOOKUP(A11,HOP!A:C,3,0)</f>
        <v>2328140</v>
      </c>
      <c r="G11" s="4">
        <f t="shared" si="0"/>
        <v>0</v>
      </c>
      <c r="H11" s="4" t="str">
        <f t="shared" si="1"/>
        <v>，2328140</v>
      </c>
      <c r="I11" s="4" t="str">
        <f>VLOOKUP(A11,HOP!A:T,20,0)</f>
        <v>直连</v>
      </c>
    </row>
    <row r="13" spans="4:4">
      <c r="D13" s="4">
        <f>SUM(D2:D12)</f>
        <v>2661.67</v>
      </c>
    </row>
    <row r="16" spans="1:1">
      <c r="A16" s="4" t="s">
        <v>59</v>
      </c>
    </row>
    <row r="17" spans="1:1">
      <c r="A17" s="4" t="s">
        <v>60</v>
      </c>
    </row>
    <row r="18" spans="1:1">
      <c r="A18" s="4" t="s">
        <v>61</v>
      </c>
    </row>
  </sheetData>
  <autoFilter ref="A1:XFD11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</row>
    <row r="2" s="1" customFormat="1" spans="1:20">
      <c r="A2" s="3">
        <v>16909129906</v>
      </c>
      <c r="B2" s="1" t="s">
        <v>79</v>
      </c>
      <c r="C2" s="1" t="s">
        <v>80</v>
      </c>
      <c r="D2" s="1" t="s">
        <v>81</v>
      </c>
      <c r="E2" s="1" t="s">
        <v>30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16909121743</v>
      </c>
      <c r="B3" s="1" t="s">
        <v>79</v>
      </c>
      <c r="C3" s="1" t="s">
        <v>94</v>
      </c>
      <c r="D3" s="1" t="s">
        <v>81</v>
      </c>
      <c r="E3" s="1" t="s">
        <v>34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85</v>
      </c>
      <c r="L3" s="1" t="s">
        <v>85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95</v>
      </c>
      <c r="R3" s="1" t="s">
        <v>91</v>
      </c>
      <c r="S3" s="1" t="s">
        <v>92</v>
      </c>
      <c r="T3" s="1" t="s">
        <v>93</v>
      </c>
    </row>
    <row r="4" s="1" customFormat="1" spans="1:20">
      <c r="A4" s="3">
        <v>16918072668</v>
      </c>
      <c r="B4" s="1" t="s">
        <v>82</v>
      </c>
      <c r="C4" s="1" t="s">
        <v>96</v>
      </c>
      <c r="D4" s="1" t="s">
        <v>97</v>
      </c>
      <c r="E4" s="1" t="s">
        <v>37</v>
      </c>
      <c r="F4" s="1" t="s">
        <v>82</v>
      </c>
      <c r="G4" s="1" t="s">
        <v>83</v>
      </c>
      <c r="H4" s="1" t="s">
        <v>84</v>
      </c>
      <c r="I4" s="1" t="s">
        <v>98</v>
      </c>
      <c r="J4" s="1" t="s">
        <v>86</v>
      </c>
      <c r="K4" s="1" t="s">
        <v>98</v>
      </c>
      <c r="L4" s="1" t="s">
        <v>98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99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16923331270</v>
      </c>
      <c r="B5" s="1" t="s">
        <v>100</v>
      </c>
      <c r="C5" s="1" t="s">
        <v>101</v>
      </c>
      <c r="D5" s="1" t="s">
        <v>102</v>
      </c>
      <c r="E5" s="1" t="s">
        <v>40</v>
      </c>
      <c r="F5" s="1" t="s">
        <v>100</v>
      </c>
      <c r="G5" s="1" t="s">
        <v>83</v>
      </c>
      <c r="H5" s="1" t="s">
        <v>84</v>
      </c>
      <c r="I5" s="1" t="s">
        <v>103</v>
      </c>
      <c r="J5" s="1" t="s">
        <v>86</v>
      </c>
      <c r="K5" s="1" t="s">
        <v>103</v>
      </c>
      <c r="L5" s="1" t="s">
        <v>103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104</v>
      </c>
      <c r="R5" s="1" t="s">
        <v>91</v>
      </c>
      <c r="S5" s="1" t="s">
        <v>92</v>
      </c>
      <c r="T5" s="1" t="s">
        <v>93</v>
      </c>
    </row>
    <row r="6" s="1" customFormat="1" spans="1:20">
      <c r="A6" s="3">
        <v>16923350636</v>
      </c>
      <c r="B6" s="1" t="s">
        <v>100</v>
      </c>
      <c r="C6" s="1" t="s">
        <v>105</v>
      </c>
      <c r="D6" s="1" t="s">
        <v>106</v>
      </c>
      <c r="E6" s="1" t="s">
        <v>43</v>
      </c>
      <c r="F6" s="1" t="s">
        <v>100</v>
      </c>
      <c r="G6" s="1" t="s">
        <v>83</v>
      </c>
      <c r="H6" s="1" t="s">
        <v>84</v>
      </c>
      <c r="I6" s="1" t="s">
        <v>107</v>
      </c>
      <c r="J6" s="1" t="s">
        <v>86</v>
      </c>
      <c r="K6" s="1" t="s">
        <v>107</v>
      </c>
      <c r="L6" s="1" t="s">
        <v>107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108</v>
      </c>
      <c r="R6" s="1" t="s">
        <v>91</v>
      </c>
      <c r="S6" s="1" t="s">
        <v>92</v>
      </c>
      <c r="T6" s="1" t="s">
        <v>93</v>
      </c>
    </row>
    <row r="7" s="1" customFormat="1" spans="1:20">
      <c r="A7" s="3">
        <v>16923846793</v>
      </c>
      <c r="B7" s="1" t="s">
        <v>100</v>
      </c>
      <c r="C7" s="1" t="s">
        <v>109</v>
      </c>
      <c r="D7" s="1" t="s">
        <v>110</v>
      </c>
      <c r="E7" s="1" t="s">
        <v>46</v>
      </c>
      <c r="F7" s="1" t="s">
        <v>100</v>
      </c>
      <c r="G7" s="1" t="s">
        <v>83</v>
      </c>
      <c r="H7" s="1" t="s">
        <v>84</v>
      </c>
      <c r="I7" s="1" t="s">
        <v>107</v>
      </c>
      <c r="J7" s="1" t="s">
        <v>86</v>
      </c>
      <c r="K7" s="1" t="s">
        <v>107</v>
      </c>
      <c r="L7" s="1" t="s">
        <v>107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111</v>
      </c>
      <c r="R7" s="1" t="s">
        <v>91</v>
      </c>
      <c r="S7" s="1" t="s">
        <v>92</v>
      </c>
      <c r="T7" s="1" t="s">
        <v>93</v>
      </c>
    </row>
    <row r="8" s="1" customFormat="1" spans="1:20">
      <c r="A8" s="3">
        <v>16924246277</v>
      </c>
      <c r="B8" s="1" t="s">
        <v>100</v>
      </c>
      <c r="C8" s="1" t="s">
        <v>112</v>
      </c>
      <c r="D8" s="1" t="s">
        <v>113</v>
      </c>
      <c r="E8" s="1" t="s">
        <v>49</v>
      </c>
      <c r="F8" s="1" t="s">
        <v>100</v>
      </c>
      <c r="G8" s="1" t="s">
        <v>83</v>
      </c>
      <c r="H8" s="1" t="s">
        <v>84</v>
      </c>
      <c r="I8" s="1" t="s">
        <v>114</v>
      </c>
      <c r="J8" s="1" t="s">
        <v>86</v>
      </c>
      <c r="K8" s="1" t="s">
        <v>114</v>
      </c>
      <c r="L8" s="1" t="s">
        <v>114</v>
      </c>
      <c r="M8" s="1" t="s">
        <v>87</v>
      </c>
      <c r="N8" s="1" t="s">
        <v>87</v>
      </c>
      <c r="O8" s="1" t="s">
        <v>88</v>
      </c>
      <c r="P8" s="1" t="s">
        <v>89</v>
      </c>
      <c r="Q8" s="1" t="s">
        <v>115</v>
      </c>
      <c r="R8" s="1" t="s">
        <v>91</v>
      </c>
      <c r="S8" s="1" t="s">
        <v>92</v>
      </c>
      <c r="T8" s="1" t="s">
        <v>93</v>
      </c>
    </row>
    <row r="9" s="1" customFormat="1" spans="1:20">
      <c r="A9" s="3">
        <v>16926834743</v>
      </c>
      <c r="B9" s="1" t="s">
        <v>100</v>
      </c>
      <c r="C9" s="1" t="s">
        <v>116</v>
      </c>
      <c r="D9" s="1" t="s">
        <v>117</v>
      </c>
      <c r="E9" s="1" t="s">
        <v>52</v>
      </c>
      <c r="F9" s="1" t="s">
        <v>100</v>
      </c>
      <c r="G9" s="1" t="s">
        <v>83</v>
      </c>
      <c r="H9" s="1" t="s">
        <v>84</v>
      </c>
      <c r="I9" s="1" t="s">
        <v>118</v>
      </c>
      <c r="J9" s="1" t="s">
        <v>86</v>
      </c>
      <c r="K9" s="1" t="s">
        <v>118</v>
      </c>
      <c r="L9" s="1" t="s">
        <v>118</v>
      </c>
      <c r="M9" s="1" t="s">
        <v>87</v>
      </c>
      <c r="N9" s="1" t="s">
        <v>87</v>
      </c>
      <c r="O9" s="1" t="s">
        <v>88</v>
      </c>
      <c r="P9" s="1" t="s">
        <v>89</v>
      </c>
      <c r="Q9" s="1" t="s">
        <v>119</v>
      </c>
      <c r="R9" s="1" t="s">
        <v>91</v>
      </c>
      <c r="S9" s="1" t="s">
        <v>92</v>
      </c>
      <c r="T9" s="1" t="s">
        <v>93</v>
      </c>
    </row>
    <row r="10" s="1" customFormat="1" spans="1:20">
      <c r="A10" s="3">
        <v>16926918542</v>
      </c>
      <c r="B10" s="1" t="s">
        <v>100</v>
      </c>
      <c r="C10" s="1" t="s">
        <v>120</v>
      </c>
      <c r="D10" s="1" t="s">
        <v>121</v>
      </c>
      <c r="E10" s="1" t="s">
        <v>54</v>
      </c>
      <c r="F10" s="1" t="s">
        <v>100</v>
      </c>
      <c r="G10" s="1" t="s">
        <v>83</v>
      </c>
      <c r="H10" s="1" t="s">
        <v>84</v>
      </c>
      <c r="I10" s="1" t="s">
        <v>122</v>
      </c>
      <c r="J10" s="1" t="s">
        <v>86</v>
      </c>
      <c r="K10" s="1" t="s">
        <v>122</v>
      </c>
      <c r="L10" s="1" t="s">
        <v>122</v>
      </c>
      <c r="M10" s="1" t="s">
        <v>87</v>
      </c>
      <c r="N10" s="1" t="s">
        <v>87</v>
      </c>
      <c r="O10" s="1" t="s">
        <v>88</v>
      </c>
      <c r="P10" s="1" t="s">
        <v>89</v>
      </c>
      <c r="Q10" s="1" t="s">
        <v>123</v>
      </c>
      <c r="R10" s="1" t="s">
        <v>91</v>
      </c>
      <c r="S10" s="1" t="s">
        <v>92</v>
      </c>
      <c r="T10" s="1" t="s">
        <v>93</v>
      </c>
    </row>
    <row r="11" s="1" customFormat="1" spans="1:20">
      <c r="A11" s="3">
        <v>16927140060</v>
      </c>
      <c r="B11" s="1" t="s">
        <v>100</v>
      </c>
      <c r="C11" s="1" t="s">
        <v>124</v>
      </c>
      <c r="D11" s="1" t="s">
        <v>125</v>
      </c>
      <c r="E11" s="1" t="s">
        <v>57</v>
      </c>
      <c r="F11" s="1" t="s">
        <v>100</v>
      </c>
      <c r="G11" s="1" t="s">
        <v>83</v>
      </c>
      <c r="H11" s="1" t="s">
        <v>84</v>
      </c>
      <c r="I11" s="1" t="s">
        <v>126</v>
      </c>
      <c r="J11" s="1" t="s">
        <v>86</v>
      </c>
      <c r="K11" s="1" t="s">
        <v>126</v>
      </c>
      <c r="L11" s="1" t="s">
        <v>126</v>
      </c>
      <c r="M11" s="1" t="s">
        <v>87</v>
      </c>
      <c r="N11" s="1" t="s">
        <v>87</v>
      </c>
      <c r="O11" s="1" t="s">
        <v>88</v>
      </c>
      <c r="P11" s="1" t="s">
        <v>89</v>
      </c>
      <c r="Q11" s="1" t="s">
        <v>127</v>
      </c>
      <c r="R11" s="1" t="s">
        <v>91</v>
      </c>
      <c r="S11" s="1" t="s">
        <v>92</v>
      </c>
      <c r="T11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2021-12-09T01:38:00Z</dcterms:created>
  <dcterms:modified xsi:type="dcterms:W3CDTF">2021-12-09T01:45:52Z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ECFD8B676BDD40BBA93822DED61E9EF3</vt:lpwstr>
  </property>
  <property fmtid="{D5CDD505-2E9C-101B-9397-08002B2CF9AE}" pid="3" name="KSOProductBuildVer">
    <vt:lpwstr>2052-11.1.0.11115</vt:lpwstr>
  </property>
</Properties>
</file>