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3" sheetId="5" r:id="rId2"/>
    <sheet name="对账1" sheetId="2" r:id="rId3"/>
    <sheet name="对账2" sheetId="4" r:id="rId4"/>
    <sheet name="HOP" sheetId="3" r:id="rId5"/>
  </sheets>
  <definedNames>
    <definedName name="_xlnm._FilterDatabase" localSheetId="2" hidden="1">对账1!$1:$28</definedName>
  </definedNames>
  <calcPr calcId="144525"/>
</workbook>
</file>

<file path=xl/sharedStrings.xml><?xml version="1.0" encoding="utf-8"?>
<sst xmlns="http://schemas.openxmlformats.org/spreadsheetml/2006/main" count="798" uniqueCount="303">
  <si>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</si>
  <si>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</si>
  <si>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</si>
  <si>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</si>
  <si>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</si>
  <si>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</si>
  <si>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</si>
  <si>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</si>
  <si>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</si>
  <si>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</si>
  <si>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</si>
  <si>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</si>
  <si>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</si>
  <si>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</si>
  <si>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</si>
  <si>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</si>
  <si>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</si>
  <si>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</si>
  <si>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</si>
  <si>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</si>
  <si>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</si>
  <si>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</si>
  <si>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</si>
  <si>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</si>
  <si>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</si>
  <si>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</si>
  <si>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</si>
  <si>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[拉斯维加斯]拉斯维加斯纽约纽约酒店(New York-New York Hotel and Casino)(37240820)</t>
  </si>
  <si>
    <t>公园大道特大床房&lt;不退款&gt;&lt;2人入住&gt;</t>
  </si>
  <si>
    <t>USD</t>
  </si>
  <si>
    <t>Montano/Meliton</t>
  </si>
  <si>
    <t>CA5326211209USD</t>
  </si>
  <si>
    <t>未提现</t>
  </si>
  <si>
    <t>携程开票</t>
  </si>
  <si>
    <t>[迈阿密海滩]迈阿密海滩枫丹白露酒店(Fontainebleau Miami Beach)(37198258)</t>
  </si>
  <si>
    <t>tresor一卧室湾景套房&lt;不退款&gt;&lt;2人入住&gt;</t>
  </si>
  <si>
    <t>Pourgol/Richard</t>
  </si>
  <si>
    <t>[塞维利亚]戈雅酒店(Hotel Goya)(46064959)</t>
  </si>
  <si>
    <t>双床房&lt;不退款&gt;&lt;2人入住&gt;</t>
  </si>
  <si>
    <t>RAMOS MEDINA/ELIO</t>
  </si>
  <si>
    <t>EXP-1848070163</t>
  </si>
  <si>
    <t>[马德里]埃克广场酒店(Exe Plaza Madrid)(37225103)</t>
  </si>
  <si>
    <t>双人床房&lt;不退款&gt;&lt;2人入住&gt;</t>
  </si>
  <si>
    <t>SOLANI BALDERAS/ONA C.,CHEN/RONG</t>
  </si>
  <si>
    <t>RODRIGUEZ VARGAS/JOSE ANTONIO</t>
  </si>
  <si>
    <t>[威斯敏斯特城]伦敦贵族酒店(Lords Hotel London)(37203494)</t>
  </si>
  <si>
    <t>Granizo Palacin/Marina</t>
  </si>
  <si>
    <t>[波士顿]波士顿俱乐部住宅酒店(Club Quarters Hotel in Boston)(37212149)</t>
  </si>
  <si>
    <t>标准房&lt;不退款&gt;&lt;2人入住&gt;</t>
  </si>
  <si>
    <t>Torres/Paul Andrew</t>
  </si>
  <si>
    <t>[曼彻斯特]曼彻斯特波特兰宜必思尚品酒店(Ibis Styles Manchester Portland)(37236203)</t>
  </si>
  <si>
    <t>标准大床房&lt;2人入住&gt;&lt;不退款&gt;&lt;早餐&gt;</t>
  </si>
  <si>
    <t>Picton/Michelle</t>
  </si>
  <si>
    <t>[山景城]济科酒店(Hotel Zico)(44698543)</t>
  </si>
  <si>
    <t>特大床房&lt;不退款&gt;&lt;2人入住&gt;</t>
  </si>
  <si>
    <t>Wang/Xiangwei</t>
  </si>
  <si>
    <t>17845SC026317</t>
  </si>
  <si>
    <t>[首尔]首尔东大门广场JW万豪酒店(JW Marriott Dongdaemun Square Seoul)(37225487)</t>
  </si>
  <si>
    <t>豪华特大床房&lt;不退款&gt;&lt;2人入住&gt;</t>
  </si>
  <si>
    <t>LEE/DAIN</t>
  </si>
  <si>
    <t>[巴黎]馨乐庭巴黎马莱巴士底狱酒店(Citadines Bastille Marais Paris)(37225247)</t>
  </si>
  <si>
    <t>标准工作室客房&lt;不退款&gt;&lt;2人入住&gt;</t>
  </si>
  <si>
    <t>KIM/BOMI,YOON/DONGJAE</t>
  </si>
  <si>
    <t>取消</t>
  </si>
  <si>
    <t>[阿蒂恩萨]安提格帕拉西奥阿蒂恩萨酒店(Antiguo Palacio de Atienza)(40046311)</t>
  </si>
  <si>
    <t>双人间&lt;不退款&gt;&lt;2人入住&gt;</t>
  </si>
  <si>
    <t>Betancor Hernandez/Oscar</t>
  </si>
  <si>
    <t>[辛辛那提]辛辛那提荷兰广场希尔顿酒店(Hilton Cincinnati Netherland Plaza)(37220095)</t>
  </si>
  <si>
    <t>豪华两张大床房&lt;不退款&gt;&lt;2人入住&gt;</t>
  </si>
  <si>
    <t>Metoyer/Kenneth</t>
  </si>
  <si>
    <t>[佛统]拉查普如克酒店(Ratchaphruek Pavilion)(48376391)</t>
  </si>
  <si>
    <t>高级双床房&lt;不退款&gt;&lt;2人入住&gt;</t>
  </si>
  <si>
    <t>Suksamran/Kanyapak</t>
  </si>
  <si>
    <t>Kankamon</t>
  </si>
  <si>
    <t>[阿纳科特斯]大华酒店及水疗中心(Majestic Inn &amp; Spa)(39675886)</t>
  </si>
  <si>
    <t>1号工作室大床&lt;不退款&gt;&lt;2人入住&gt;</t>
  </si>
  <si>
    <t>Wingett/Janett Rose</t>
  </si>
  <si>
    <t>39938SC007063</t>
  </si>
  <si>
    <t>[云顶高原]你的酒店(Your Hotel)(48386712)</t>
  </si>
  <si>
    <t>标准房（双床）&lt;不退款&gt;&lt;2人入住&gt;</t>
  </si>
  <si>
    <t>Rizal Yusri/Kamal</t>
  </si>
  <si>
    <t>[世纪市]佛技术中心万豪唐普雷斯酒店(TownePlace Suites Denver Tech Center)(37213601)</t>
  </si>
  <si>
    <t>大号床一室房带沙发床&lt;不退款&gt;&lt;2人入住&gt;</t>
  </si>
  <si>
    <t>Svetlik/Stefanie</t>
  </si>
  <si>
    <t>McDonnell/Alicia</t>
  </si>
  <si>
    <t>[拜县]拜县玫瑰艺术家酒店(Hotel des Artists, Rose of Pai)(46879314)</t>
  </si>
  <si>
    <t>豪华房&lt;不退款&gt;&lt;2人入住&gt;</t>
  </si>
  <si>
    <t>BelloOlguin/AlmaEstefany,MawaggaliSemwanuke/ArnoldNoah</t>
  </si>
  <si>
    <t>退单</t>
  </si>
  <si>
    <t>[阿利坎特]欧洲之星光明之城酒店(Eurostars Lucentum)(37208921)</t>
  </si>
  <si>
    <t>客房&lt;不退款&gt;&lt;2人入住&gt;</t>
  </si>
  <si>
    <t>GUTIERREZ  GONZALEZ/INMACULADA,SEVILLA SOLER/JESUS BERNARDO</t>
  </si>
  <si>
    <t>[莱诺克斯]洋基酒店(Yankee Inn)(40084649)</t>
  </si>
  <si>
    <t>经济房1张大床&lt;不退款&gt;&lt;2人入住&gt;</t>
  </si>
  <si>
    <t>CARLSON /ELIZABETH</t>
  </si>
  <si>
    <t>[哥打京那巴鲁]欧胜娜酒店(Oceania Hotel)(37197328)</t>
  </si>
  <si>
    <t>Sohok/Zulfadhli,Sohok/Zulfadhli</t>
  </si>
  <si>
    <t>HBD-195390-320-2042628</t>
  </si>
  <si>
    <t>[梳邦再也]吉隆坡雪兰莪州新浪布特拉高原酒店(New Wave Putraheights Hotel Selangor Kuala Lumpur)(48387035)</t>
  </si>
  <si>
    <t>三人房&lt;1&gt;&lt;2人入住&gt;&lt;不退款&gt;</t>
  </si>
  <si>
    <t>Abd majid/Azarif</t>
  </si>
  <si>
    <t>[吉隆坡]一站式服务公寓(One-Stop Residence &amp; Hotel)(39054156)</t>
  </si>
  <si>
    <t>豪华一卧室房&lt;不退款&gt;&lt;2人入住&gt;</t>
  </si>
  <si>
    <t>f/zul</t>
  </si>
  <si>
    <t>[埃奇韦尔]伦敦北华美达酒店(Ramada London North)(39034382)</t>
  </si>
  <si>
    <t>标准双人房&lt;不退款&gt;&lt;2人入住&gt;</t>
  </si>
  <si>
    <t>Padam/Harsimran,Mohammed/Mr a</t>
  </si>
  <si>
    <t>[null](39621390)</t>
  </si>
  <si>
    <t>GBP</t>
  </si>
  <si>
    <t>CA5326211209GBP</t>
  </si>
  <si>
    <t>，</t>
  </si>
  <si>
    <t>本期扣款5.78元</t>
  </si>
  <si>
    <t>A211209095622481</t>
  </si>
  <si>
    <t>USD / HKD 当前参考汇率: 7.79783</t>
  </si>
  <si>
    <t>总计： 5549.22 USD/
43271.87 HKD</t>
  </si>
  <si>
    <t>A2112091000472566</t>
  </si>
  <si>
    <t>GBP / HKD 当前参考汇率: 10.2994518423</t>
  </si>
  <si>
    <t>总计：3.7 GBP/
38.11 HKD</t>
  </si>
  <si>
    <t>汇率：1.1347721703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</si>
  <si>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</si>
  <si>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</si>
  <si>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</si>
  <si>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</si>
  <si>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</si>
  <si>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</si>
  <si>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</si>
  <si>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</si>
  <si>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</si>
  <si>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</si>
  <si>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</si>
  <si>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</si>
  <si>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</si>
  <si>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</si>
  <si>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</si>
  <si>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</si>
  <si>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</si>
  <si>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2021-08-26</t>
  </si>
  <si>
    <t>2234154</t>
  </si>
  <si>
    <t>拉斯维加斯纽约赌场酒店</t>
  </si>
  <si>
    <t>Montano Meliton</t>
  </si>
  <si>
    <t>2021-12-03</t>
  </si>
  <si>
    <t>2021-12-06</t>
  </si>
  <si>
    <t>退房日周结</t>
  </si>
  <si>
    <t>5218.12</t>
  </si>
  <si>
    <t>804.00</t>
  </si>
  <si>
    <t>0</t>
  </si>
  <si>
    <t>0.00</t>
  </si>
  <si>
    <t>携程盛景国际直连</t>
  </si>
  <si>
    <t>2021-08-26 23:23:25</t>
  </si>
  <si>
    <t>否</t>
  </si>
  <si>
    <t>汇智国际旅游发展有限公司</t>
  </si>
  <si>
    <t>直连</t>
  </si>
  <si>
    <t>2021-10-06</t>
  </si>
  <si>
    <t>2273626</t>
  </si>
  <si>
    <t>迈阿密海滩枫丹白露酒店</t>
  </si>
  <si>
    <t>Pourgol Richard</t>
  </si>
  <si>
    <t>15220.84</t>
  </si>
  <si>
    <t>2355.00</t>
  </si>
  <si>
    <t>2021-10-06 13:23:45</t>
  </si>
  <si>
    <t>2021-10-24</t>
  </si>
  <si>
    <t>2282770</t>
  </si>
  <si>
    <t>戈雅酒店</t>
  </si>
  <si>
    <t>RAMOS MEDINA ELIO</t>
  </si>
  <si>
    <t>2021-12-05</t>
  </si>
  <si>
    <t>639.90</t>
  </si>
  <si>
    <t>100.00</t>
  </si>
  <si>
    <t>2021-10-24 21:31:09</t>
  </si>
  <si>
    <t>2021-11-02</t>
  </si>
  <si>
    <t>2287833</t>
  </si>
  <si>
    <t>埃克广场酒店</t>
  </si>
  <si>
    <t>SOLANI BALDERAS ONA C.,CHEN RONG</t>
  </si>
  <si>
    <t>2021-12-04</t>
  </si>
  <si>
    <t>1821.15</t>
  </si>
  <si>
    <t>284.00</t>
  </si>
  <si>
    <t>2021-11-02 15:19:01</t>
  </si>
  <si>
    <t>2021-11-04</t>
  </si>
  <si>
    <t>2288856</t>
  </si>
  <si>
    <t>RODRIGUEZ VARGAS JOSE ANTONIO</t>
  </si>
  <si>
    <t>622.75</t>
  </si>
  <si>
    <t>97.00</t>
  </si>
  <si>
    <t>2021-11-04 01:53:18</t>
  </si>
  <si>
    <t>2021-11-08</t>
  </si>
  <si>
    <t>2293368</t>
  </si>
  <si>
    <t>伦敦贵族酒店</t>
  </si>
  <si>
    <t>Granizo Palacin Marina</t>
  </si>
  <si>
    <t>2021-12-02</t>
  </si>
  <si>
    <t>2001.17</t>
  </si>
  <si>
    <t>312.00</t>
  </si>
  <si>
    <t>72.00</t>
  </si>
  <si>
    <t>-240</t>
  </si>
  <si>
    <t>-1539</t>
  </si>
  <si>
    <t>2021-11-08 18:57:58</t>
  </si>
  <si>
    <t>2021-11-12</t>
  </si>
  <si>
    <t>2297427</t>
  </si>
  <si>
    <t>波士顿俱乐部住宅酒店</t>
  </si>
  <si>
    <t>Torres Paul Andrew</t>
  </si>
  <si>
    <t>1082.28</t>
  </si>
  <si>
    <t>169.00</t>
  </si>
  <si>
    <t>2021-11-12 06:35:25</t>
  </si>
  <si>
    <t>2021-11-13</t>
  </si>
  <si>
    <t>2298364</t>
  </si>
  <si>
    <t>曼彻斯特波特兰宜必思尚品酒店</t>
  </si>
  <si>
    <t>Picton Michelle</t>
  </si>
  <si>
    <t>531.53</t>
  </si>
  <si>
    <t>83.00</t>
  </si>
  <si>
    <t>2021-11-13 00:53:41</t>
  </si>
  <si>
    <t>2021-11-18</t>
  </si>
  <si>
    <t>2302666</t>
  </si>
  <si>
    <t>济科酒店</t>
  </si>
  <si>
    <t>Wang Xiangwei</t>
  </si>
  <si>
    <t>473.05</t>
  </si>
  <si>
    <t>74.00</t>
  </si>
  <si>
    <t>2021-11-18 14:36:20</t>
  </si>
  <si>
    <t>2021-11-24</t>
  </si>
  <si>
    <t>2310415</t>
  </si>
  <si>
    <t>首尔东大门广场JW万豪酒店</t>
  </si>
  <si>
    <t>LEE DAIN</t>
  </si>
  <si>
    <t>1255.54</t>
  </si>
  <si>
    <t>196.00</t>
  </si>
  <si>
    <t>2021-11-24 15:43:38</t>
  </si>
  <si>
    <t>2021-11-26</t>
  </si>
  <si>
    <t>2313130</t>
  </si>
  <si>
    <t>艾蒂恩萨古老宫殿酒店</t>
  </si>
  <si>
    <t>Betancor Hernandez Oscar</t>
  </si>
  <si>
    <t>857.60</t>
  </si>
  <si>
    <t>134.00</t>
  </si>
  <si>
    <t>2021-11-26 07:38:42</t>
  </si>
  <si>
    <t>2021-11-27</t>
  </si>
  <si>
    <t>2315167</t>
  </si>
  <si>
    <t>辛辛那提荷兰广场希尔顿酒店</t>
  </si>
  <si>
    <t>Metoyer Kenneth</t>
  </si>
  <si>
    <t>2421.85</t>
  </si>
  <si>
    <t>378.00</t>
  </si>
  <si>
    <t>2021-11-27 06:58:13</t>
  </si>
  <si>
    <t>2021-11-30</t>
  </si>
  <si>
    <t>2319488</t>
  </si>
  <si>
    <t>拉查普如克酒店</t>
  </si>
  <si>
    <t>Suksamran Kanyapak</t>
  </si>
  <si>
    <t>115.24</t>
  </si>
  <si>
    <t>18.00</t>
  </si>
  <si>
    <t>2021-11-30 12:42:23</t>
  </si>
  <si>
    <t>2021-12-01</t>
  </si>
  <si>
    <t>2320639</t>
  </si>
  <si>
    <t>大华酒店及水疗中心</t>
  </si>
  <si>
    <t>Wingett Janett Rose</t>
  </si>
  <si>
    <t>1059.91</t>
  </si>
  <si>
    <t>166.00</t>
  </si>
  <si>
    <t>2021-12-01 08:10:19</t>
  </si>
  <si>
    <t>2322362</t>
  </si>
  <si>
    <t>Your Hotel</t>
  </si>
  <si>
    <t>Rizal Yusri Kamal</t>
  </si>
  <si>
    <t>261.79</t>
  </si>
  <si>
    <t>41.00</t>
  </si>
  <si>
    <t>2021-12-01 22:00:28</t>
  </si>
  <si>
    <t>2324788</t>
  </si>
  <si>
    <t>McDonnell Alicia</t>
  </si>
  <si>
    <t>524.02</t>
  </si>
  <si>
    <t>82.00</t>
  </si>
  <si>
    <t>2021-12-03 06:30:52</t>
  </si>
  <si>
    <t>2325007</t>
  </si>
  <si>
    <t>拜县玫瑰艺术家酒店</t>
  </si>
  <si>
    <t>BelloOlguin AlmaEstefany,MawaggaliSemwanuke ArnoldNoah</t>
  </si>
  <si>
    <t>1252.54</t>
  </si>
  <si>
    <t>68.00</t>
  </si>
  <si>
    <t>-128</t>
  </si>
  <si>
    <t>-817</t>
  </si>
  <si>
    <t>2021-12-03 11:10:45</t>
  </si>
  <si>
    <t>2325745</t>
  </si>
  <si>
    <t>欧洲之星光明之城酒店</t>
  </si>
  <si>
    <t>GUTIERREZ  GONZALEZ INMACULADA,SEVILLA SOLER JESUS BERNARDO</t>
  </si>
  <si>
    <t>1367.57</t>
  </si>
  <si>
    <t>214.00</t>
  </si>
  <si>
    <t>2021-12-03 20:35:47</t>
  </si>
  <si>
    <t>2327650</t>
  </si>
  <si>
    <t>洋基旅馆</t>
  </si>
  <si>
    <t>CARLSON  ELIZABETH</t>
  </si>
  <si>
    <t>575.10</t>
  </si>
  <si>
    <t>90.00</t>
  </si>
  <si>
    <t>2021-12-05 02:04:32</t>
  </si>
  <si>
    <t>2327768</t>
  </si>
  <si>
    <t>欧胜娜酒店</t>
  </si>
  <si>
    <t>Sohok Zulfadhli,Sohok Zulfadhli</t>
  </si>
  <si>
    <t>185.31</t>
  </si>
  <si>
    <t>29.00</t>
  </si>
  <si>
    <t>2021-12-05 15:07:42</t>
  </si>
  <si>
    <t>2327771</t>
  </si>
  <si>
    <t>吉隆坡雪兰莪州新浪布特拉高原酒店</t>
  </si>
  <si>
    <t>Abd majid Azarif</t>
  </si>
  <si>
    <t>217.26</t>
  </si>
  <si>
    <t>34.00</t>
  </si>
  <si>
    <t>2021-12-05 15:10:52</t>
  </si>
  <si>
    <t>2327856</t>
  </si>
  <si>
    <t>一站式服务公寓及办公室</t>
  </si>
  <si>
    <t>f zul</t>
  </si>
  <si>
    <t>134.19</t>
  </si>
  <si>
    <t>21.00</t>
  </si>
  <si>
    <t>2021-12-05 17:56:42</t>
  </si>
  <si>
    <t>2327872</t>
  </si>
  <si>
    <t>伦敦北华美达酒店</t>
  </si>
  <si>
    <t>Padam Harsimran,Mohammed Mr a</t>
  </si>
  <si>
    <t>293.94</t>
  </si>
  <si>
    <t>46.00</t>
  </si>
  <si>
    <t>2021-12-05 18:13:01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</si>
</sst>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>
        <v>16142091152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44536</v>
      </c>
      <c r="H2" s="4">
        <v>2</v>
      </c>
      <c r="I2" s="4">
        <v>3</v>
      </c>
      <c r="J2" s="4">
        <v>6</v>
      </c>
      <c r="K2" s="4" t="s">
        <v>29</v>
      </c>
      <c r="L2" s="4">
        <v>804</v>
      </c>
      <c r="M2" s="4">
        <v>804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44539</v>
      </c>
      <c r="T2" s="4" t="s">
        <v>33</v>
      </c>
      <c r="U2" s="4">
        <v>804</v>
      </c>
      <c r="V2" s="4">
        <v>0</v>
      </c>
      <c r="W2" s="4">
        <v>0</v>
      </c>
      <c r="X2" s="4">
        <v>2234154</v>
      </c>
      <c r="Y2" s="4">
        <v>892533284</v>
      </c>
      <c r="Z2" s="4">
        <v>892533285</v>
      </c>
    </row>
    <row r="3" s="4" customFormat="1" spans="1:25">
      <c r="A3" s="4">
        <v>16480094804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44533</v>
      </c>
      <c r="G3" s="5">
        <v>44536</v>
      </c>
      <c r="H3" s="4">
        <v>1</v>
      </c>
      <c r="I3" s="4">
        <v>3</v>
      </c>
      <c r="J3" s="4">
        <v>3</v>
      </c>
      <c r="K3" s="4" t="s">
        <v>29</v>
      </c>
      <c r="L3" s="4">
        <v>2355</v>
      </c>
      <c r="M3" s="4">
        <v>2355</v>
      </c>
      <c r="N3" s="4" t="s">
        <v>36</v>
      </c>
      <c r="O3" s="4" t="s">
        <v>31</v>
      </c>
      <c r="P3" s="4" t="s">
        <v>32</v>
      </c>
      <c r="Q3" s="4">
        <v>0</v>
      </c>
      <c r="R3" s="6">
        <v>44475</v>
      </c>
      <c r="S3" s="5">
        <v>44539</v>
      </c>
      <c r="T3" s="4" t="s">
        <v>33</v>
      </c>
      <c r="U3" s="4">
        <v>2355</v>
      </c>
      <c r="V3" s="4">
        <v>0</v>
      </c>
      <c r="W3" s="4">
        <v>0</v>
      </c>
      <c r="X3" s="4">
        <v>2273626</v>
      </c>
      <c r="Y3" s="4">
        <v>18616946</v>
      </c>
    </row>
    <row r="4" s="4" customFormat="1" spans="1:25">
      <c r="A4" s="4">
        <v>16654920621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44535</v>
      </c>
      <c r="G4" s="5">
        <v>44536</v>
      </c>
      <c r="H4" s="4">
        <v>1</v>
      </c>
      <c r="I4" s="4">
        <v>1</v>
      </c>
      <c r="J4" s="4">
        <v>1</v>
      </c>
      <c r="K4" s="4" t="s">
        <v>29</v>
      </c>
      <c r="L4" s="4">
        <v>100</v>
      </c>
      <c r="M4" s="4">
        <v>100</v>
      </c>
      <c r="N4" s="4" t="s">
        <v>39</v>
      </c>
      <c r="O4" s="4" t="s">
        <v>31</v>
      </c>
      <c r="P4" s="4" t="s">
        <v>32</v>
      </c>
      <c r="Q4" s="4">
        <v>0</v>
      </c>
      <c r="R4" s="6">
        <v>44493</v>
      </c>
      <c r="S4" s="5">
        <v>44539</v>
      </c>
      <c r="T4" s="4" t="s">
        <v>33</v>
      </c>
      <c r="U4" s="4">
        <v>100</v>
      </c>
      <c r="V4" s="4">
        <v>0</v>
      </c>
      <c r="W4" s="4">
        <v>0</v>
      </c>
      <c r="X4" s="4"/>
      <c r="Y4" s="4" t="s">
        <v>40</v>
      </c>
    </row>
    <row r="5" s="4" customFormat="1" spans="1:24">
      <c r="A5" s="4">
        <v>16726509446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44534</v>
      </c>
      <c r="G5" s="5">
        <v>44536</v>
      </c>
      <c r="H5" s="4">
        <v>1</v>
      </c>
      <c r="I5" s="4">
        <v>2</v>
      </c>
      <c r="J5" s="4">
        <v>2</v>
      </c>
      <c r="K5" s="4" t="s">
        <v>29</v>
      </c>
      <c r="L5" s="4">
        <v>284</v>
      </c>
      <c r="M5" s="4">
        <v>284</v>
      </c>
      <c r="N5" s="4" t="s">
        <v>43</v>
      </c>
      <c r="O5" s="4" t="s">
        <v>31</v>
      </c>
      <c r="P5" s="4" t="s">
        <v>32</v>
      </c>
      <c r="Q5" s="4">
        <v>0</v>
      </c>
      <c r="R5" s="6">
        <v>44502</v>
      </c>
      <c r="S5" s="5">
        <v>44539</v>
      </c>
      <c r="T5" s="4" t="s">
        <v>33</v>
      </c>
      <c r="U5" s="4">
        <v>284</v>
      </c>
      <c r="V5" s="4">
        <v>0</v>
      </c>
      <c r="W5" s="4">
        <v>0</v>
      </c>
      <c r="X5" s="4">
        <v>2287833</v>
      </c>
    </row>
    <row r="6" s="4" customFormat="1" spans="1:24">
      <c r="A6" s="4">
        <v>16737212893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44535</v>
      </c>
      <c r="G6" s="5">
        <v>44536</v>
      </c>
      <c r="H6" s="4">
        <v>1</v>
      </c>
      <c r="I6" s="4">
        <v>1</v>
      </c>
      <c r="J6" s="4">
        <v>1</v>
      </c>
      <c r="K6" s="4" t="s">
        <v>29</v>
      </c>
      <c r="L6" s="4">
        <v>97</v>
      </c>
      <c r="M6" s="4">
        <v>97</v>
      </c>
      <c r="N6" s="4" t="s">
        <v>44</v>
      </c>
      <c r="O6" s="4" t="s">
        <v>31</v>
      </c>
      <c r="P6" s="4" t="s">
        <v>32</v>
      </c>
      <c r="Q6" s="4">
        <v>0</v>
      </c>
      <c r="R6" s="6">
        <v>44504</v>
      </c>
      <c r="S6" s="5">
        <v>44539</v>
      </c>
      <c r="T6" s="4" t="s">
        <v>33</v>
      </c>
      <c r="U6" s="4">
        <v>97</v>
      </c>
      <c r="V6" s="4">
        <v>0</v>
      </c>
      <c r="W6" s="4">
        <v>0</v>
      </c>
      <c r="X6" s="4">
        <v>2288856</v>
      </c>
    </row>
    <row r="7" s="4" customFormat="1" spans="1:24">
      <c r="A7" s="4">
        <v>16758157266</v>
      </c>
      <c r="B7" s="4" t="s">
        <v>25</v>
      </c>
      <c r="C7" s="4" t="s">
        <v>26</v>
      </c>
      <c r="D7" s="4" t="s">
        <v>45</v>
      </c>
      <c r="E7" s="4" t="s">
        <v>38</v>
      </c>
      <c r="F7" s="5">
        <v>44532</v>
      </c>
      <c r="G7" s="5">
        <v>44536</v>
      </c>
      <c r="H7" s="4">
        <v>1</v>
      </c>
      <c r="I7" s="4">
        <v>4</v>
      </c>
      <c r="J7" s="4">
        <v>4</v>
      </c>
      <c r="K7" s="4" t="s">
        <v>29</v>
      </c>
      <c r="L7" s="4">
        <v>312</v>
      </c>
      <c r="M7" s="4">
        <v>312</v>
      </c>
      <c r="N7" s="4" t="s">
        <v>46</v>
      </c>
      <c r="O7" s="4" t="s">
        <v>31</v>
      </c>
      <c r="P7" s="4" t="s">
        <v>32</v>
      </c>
      <c r="Q7" s="4">
        <v>0</v>
      </c>
      <c r="R7" s="6">
        <v>44508</v>
      </c>
      <c r="S7" s="5">
        <v>44539</v>
      </c>
      <c r="T7" s="4" t="s">
        <v>33</v>
      </c>
      <c r="U7" s="4">
        <v>312</v>
      </c>
      <c r="V7" s="4">
        <v>0</v>
      </c>
      <c r="W7" s="4">
        <v>0</v>
      </c>
      <c r="X7" s="4">
        <v>2293368</v>
      </c>
    </row>
    <row r="8" s="4" customFormat="1" spans="1:25">
      <c r="A8" s="4">
        <v>16776685813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44535</v>
      </c>
      <c r="G8" s="5">
        <v>44536</v>
      </c>
      <c r="H8" s="4">
        <v>1</v>
      </c>
      <c r="I8" s="4">
        <v>1</v>
      </c>
      <c r="J8" s="4">
        <v>1</v>
      </c>
      <c r="K8" s="4" t="s">
        <v>29</v>
      </c>
      <c r="L8" s="4">
        <v>169</v>
      </c>
      <c r="M8" s="4">
        <v>169</v>
      </c>
      <c r="N8" s="4" t="s">
        <v>49</v>
      </c>
      <c r="O8" s="4" t="s">
        <v>31</v>
      </c>
      <c r="P8" s="4" t="s">
        <v>32</v>
      </c>
      <c r="Q8" s="4">
        <v>0</v>
      </c>
      <c r="R8" s="6">
        <v>44512</v>
      </c>
      <c r="S8" s="5">
        <v>44539</v>
      </c>
      <c r="T8" s="4" t="s">
        <v>33</v>
      </c>
      <c r="U8" s="4">
        <v>169</v>
      </c>
      <c r="V8" s="4">
        <v>0</v>
      </c>
      <c r="W8" s="4">
        <v>0</v>
      </c>
      <c r="X8" s="4">
        <v>2297427</v>
      </c>
      <c r="Y8" s="4">
        <v>792542514</v>
      </c>
    </row>
    <row r="9" s="4" customFormat="1" spans="1:25">
      <c r="A9" s="4">
        <v>16784898444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44535</v>
      </c>
      <c r="G9" s="5">
        <v>44536</v>
      </c>
      <c r="H9" s="4">
        <v>1</v>
      </c>
      <c r="I9" s="4">
        <v>1</v>
      </c>
      <c r="J9" s="4">
        <v>1</v>
      </c>
      <c r="K9" s="4" t="s">
        <v>29</v>
      </c>
      <c r="L9" s="4">
        <v>83</v>
      </c>
      <c r="M9" s="4">
        <v>83</v>
      </c>
      <c r="N9" s="4" t="s">
        <v>52</v>
      </c>
      <c r="O9" s="4" t="s">
        <v>31</v>
      </c>
      <c r="P9" s="4" t="s">
        <v>32</v>
      </c>
      <c r="Q9" s="4">
        <v>0</v>
      </c>
      <c r="R9" s="6">
        <v>44513</v>
      </c>
      <c r="S9" s="5">
        <v>44539</v>
      </c>
      <c r="T9" s="4" t="s">
        <v>33</v>
      </c>
      <c r="U9" s="4">
        <v>83</v>
      </c>
      <c r="V9" s="4">
        <v>0</v>
      </c>
      <c r="W9" s="4">
        <v>0</v>
      </c>
      <c r="X9" s="4">
        <v>2298364</v>
      </c>
      <c r="Y9" s="4">
        <v>296176</v>
      </c>
    </row>
    <row r="10" s="4" customFormat="1" spans="1:25">
      <c r="A10" s="4">
        <v>16816581781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44535</v>
      </c>
      <c r="G10" s="5">
        <v>44536</v>
      </c>
      <c r="H10" s="4">
        <v>1</v>
      </c>
      <c r="I10" s="4">
        <v>1</v>
      </c>
      <c r="J10" s="4">
        <v>1</v>
      </c>
      <c r="K10" s="4" t="s">
        <v>29</v>
      </c>
      <c r="L10" s="4">
        <v>74</v>
      </c>
      <c r="M10" s="4">
        <v>74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44518</v>
      </c>
      <c r="S10" s="5">
        <v>44539</v>
      </c>
      <c r="T10" s="4" t="s">
        <v>33</v>
      </c>
      <c r="U10" s="4">
        <v>74</v>
      </c>
      <c r="V10" s="4">
        <v>0</v>
      </c>
      <c r="W10" s="4">
        <v>0</v>
      </c>
      <c r="X10" s="4">
        <v>2302666</v>
      </c>
      <c r="Y10" s="4" t="s">
        <v>56</v>
      </c>
    </row>
    <row r="11" s="4" customFormat="1" spans="1:25">
      <c r="A11" s="4">
        <v>16856787242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44535</v>
      </c>
      <c r="G11" s="5">
        <v>44536</v>
      </c>
      <c r="H11" s="4">
        <v>1</v>
      </c>
      <c r="I11" s="4">
        <v>1</v>
      </c>
      <c r="J11" s="4">
        <v>1</v>
      </c>
      <c r="K11" s="4" t="s">
        <v>29</v>
      </c>
      <c r="L11" s="4">
        <v>196</v>
      </c>
      <c r="M11" s="4">
        <v>196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44524</v>
      </c>
      <c r="S11" s="5">
        <v>44539</v>
      </c>
      <c r="T11" s="4" t="s">
        <v>33</v>
      </c>
      <c r="U11" s="4">
        <v>196</v>
      </c>
      <c r="V11" s="4">
        <v>0</v>
      </c>
      <c r="W11" s="4">
        <v>0</v>
      </c>
      <c r="X11" s="4">
        <v>2310415</v>
      </c>
      <c r="Y11" s="4">
        <v>89894154</v>
      </c>
    </row>
    <row r="12" s="4" customFormat="1" spans="1:24">
      <c r="A12" s="4">
        <v>16858366748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44532</v>
      </c>
      <c r="G12" s="5">
        <v>44536</v>
      </c>
      <c r="H12" s="4">
        <v>1</v>
      </c>
      <c r="I12" s="4">
        <v>4</v>
      </c>
      <c r="J12" s="4">
        <v>4</v>
      </c>
      <c r="K12" s="4" t="s">
        <v>29</v>
      </c>
      <c r="L12" s="4">
        <v>680</v>
      </c>
      <c r="M12" s="4">
        <v>680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44524</v>
      </c>
      <c r="S12" s="5">
        <v>44539</v>
      </c>
      <c r="T12" s="4" t="s">
        <v>33</v>
      </c>
      <c r="U12" s="4">
        <v>680</v>
      </c>
      <c r="V12" s="4">
        <v>0</v>
      </c>
      <c r="W12" s="4">
        <v>0</v>
      </c>
      <c r="X12" s="4">
        <v>2311020</v>
      </c>
    </row>
    <row r="13" s="4" customFormat="1" spans="1:24">
      <c r="A13" s="4">
        <v>16858366748</v>
      </c>
      <c r="B13" s="4" t="s">
        <v>25</v>
      </c>
      <c r="C13" s="4" t="s">
        <v>63</v>
      </c>
      <c r="D13" s="4" t="s">
        <v>60</v>
      </c>
      <c r="E13" s="4" t="s">
        <v>61</v>
      </c>
      <c r="F13" s="5">
        <v>44532</v>
      </c>
      <c r="G13" s="5">
        <v>44536</v>
      </c>
      <c r="H13" s="4">
        <v>1</v>
      </c>
      <c r="I13" s="4">
        <v>4</v>
      </c>
      <c r="J13" s="4">
        <v>4</v>
      </c>
      <c r="K13" s="4" t="s">
        <v>29</v>
      </c>
      <c r="L13" s="4">
        <v>-680</v>
      </c>
      <c r="M13" s="4">
        <v>-680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44524</v>
      </c>
      <c r="S13" s="5">
        <v>44539</v>
      </c>
      <c r="T13" s="4" t="s">
        <v>33</v>
      </c>
      <c r="U13" s="4">
        <v>-680</v>
      </c>
      <c r="V13" s="4">
        <v>0</v>
      </c>
      <c r="W13" s="4">
        <v>0</v>
      </c>
      <c r="X13" s="4">
        <v>2311020</v>
      </c>
    </row>
    <row r="14" s="4" customFormat="1" spans="1:25">
      <c r="A14" s="4">
        <v>16865905033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44534</v>
      </c>
      <c r="G14" s="5">
        <v>44536</v>
      </c>
      <c r="H14" s="4">
        <v>1</v>
      </c>
      <c r="I14" s="4">
        <v>2</v>
      </c>
      <c r="J14" s="4">
        <v>2</v>
      </c>
      <c r="K14" s="4" t="s">
        <v>29</v>
      </c>
      <c r="L14" s="4">
        <v>134</v>
      </c>
      <c r="M14" s="4">
        <v>134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44526</v>
      </c>
      <c r="S14" s="5">
        <v>44539</v>
      </c>
      <c r="T14" s="4" t="s">
        <v>33</v>
      </c>
      <c r="U14" s="4">
        <v>134</v>
      </c>
      <c r="V14" s="4">
        <v>0</v>
      </c>
      <c r="W14" s="4">
        <v>0</v>
      </c>
      <c r="X14" s="4">
        <v>2313130</v>
      </c>
      <c r="Y14" s="4">
        <v>1862778425</v>
      </c>
    </row>
    <row r="15" s="4" customFormat="1" spans="1:25">
      <c r="A15" s="4">
        <v>16873238906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44534</v>
      </c>
      <c r="G15" s="5">
        <v>44536</v>
      </c>
      <c r="H15" s="4">
        <v>1</v>
      </c>
      <c r="I15" s="4">
        <v>2</v>
      </c>
      <c r="J15" s="4">
        <v>2</v>
      </c>
      <c r="K15" s="4" t="s">
        <v>29</v>
      </c>
      <c r="L15" s="4">
        <v>378</v>
      </c>
      <c r="M15" s="4">
        <v>378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44527</v>
      </c>
      <c r="S15" s="5">
        <v>44539</v>
      </c>
      <c r="T15" s="4" t="s">
        <v>33</v>
      </c>
      <c r="U15" s="4">
        <v>378</v>
      </c>
      <c r="V15" s="4">
        <v>0</v>
      </c>
      <c r="W15" s="4">
        <v>0</v>
      </c>
      <c r="X15" s="4">
        <v>2315167</v>
      </c>
      <c r="Y15" s="4">
        <v>3212857026</v>
      </c>
    </row>
    <row r="16" s="4" customFormat="1" spans="1:25">
      <c r="A16" s="4">
        <v>16893479448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44535</v>
      </c>
      <c r="G16" s="5">
        <v>44536</v>
      </c>
      <c r="H16" s="4">
        <v>1</v>
      </c>
      <c r="I16" s="4">
        <v>1</v>
      </c>
      <c r="J16" s="4">
        <v>1</v>
      </c>
      <c r="K16" s="4" t="s">
        <v>29</v>
      </c>
      <c r="L16" s="4">
        <v>18</v>
      </c>
      <c r="M16" s="4">
        <v>18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44530</v>
      </c>
      <c r="S16" s="5">
        <v>44539</v>
      </c>
      <c r="T16" s="4" t="s">
        <v>33</v>
      </c>
      <c r="U16" s="4">
        <v>18</v>
      </c>
      <c r="V16" s="4">
        <v>0</v>
      </c>
      <c r="W16" s="4">
        <v>0</v>
      </c>
      <c r="X16" s="4">
        <v>2319488</v>
      </c>
      <c r="Y16" s="4" t="s">
        <v>73</v>
      </c>
    </row>
    <row r="17" s="4" customFormat="1" spans="1:25">
      <c r="A17" s="4">
        <v>16896813402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44535</v>
      </c>
      <c r="G17" s="5">
        <v>44536</v>
      </c>
      <c r="H17" s="4">
        <v>1</v>
      </c>
      <c r="I17" s="4">
        <v>1</v>
      </c>
      <c r="J17" s="4">
        <v>1</v>
      </c>
      <c r="K17" s="4" t="s">
        <v>29</v>
      </c>
      <c r="L17" s="4">
        <v>166</v>
      </c>
      <c r="M17" s="4">
        <v>166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44531</v>
      </c>
      <c r="S17" s="5">
        <v>44539</v>
      </c>
      <c r="T17" s="4" t="s">
        <v>33</v>
      </c>
      <c r="U17" s="4">
        <v>166</v>
      </c>
      <c r="V17" s="4">
        <v>0</v>
      </c>
      <c r="W17" s="4">
        <v>0</v>
      </c>
      <c r="X17" s="4">
        <v>2320639</v>
      </c>
      <c r="Y17" s="4" t="s">
        <v>77</v>
      </c>
    </row>
    <row r="18" s="4" customFormat="1" spans="1:24">
      <c r="A18" s="4">
        <v>16902709211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44535</v>
      </c>
      <c r="G18" s="5">
        <v>44536</v>
      </c>
      <c r="H18" s="4">
        <v>1</v>
      </c>
      <c r="I18" s="4">
        <v>1</v>
      </c>
      <c r="J18" s="4">
        <v>1</v>
      </c>
      <c r="K18" s="4" t="s">
        <v>29</v>
      </c>
      <c r="L18" s="4">
        <v>41</v>
      </c>
      <c r="M18" s="4">
        <v>41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44531</v>
      </c>
      <c r="S18" s="5">
        <v>44539</v>
      </c>
      <c r="T18" s="4" t="s">
        <v>33</v>
      </c>
      <c r="U18" s="4">
        <v>41</v>
      </c>
      <c r="V18" s="4">
        <v>0</v>
      </c>
      <c r="W18" s="4">
        <v>0</v>
      </c>
      <c r="X18" s="4">
        <v>2322362</v>
      </c>
    </row>
    <row r="19" s="4" customFormat="1" spans="1:25">
      <c r="A19" s="4">
        <v>16910215377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44535</v>
      </c>
      <c r="G19" s="5">
        <v>44536</v>
      </c>
      <c r="H19" s="4">
        <v>1</v>
      </c>
      <c r="I19" s="4">
        <v>1</v>
      </c>
      <c r="J19" s="4">
        <v>1</v>
      </c>
      <c r="K19" s="4" t="s">
        <v>29</v>
      </c>
      <c r="L19" s="4">
        <v>72</v>
      </c>
      <c r="M19" s="4">
        <v>72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44533</v>
      </c>
      <c r="S19" s="5">
        <v>44539</v>
      </c>
      <c r="T19" s="4" t="s">
        <v>33</v>
      </c>
      <c r="U19" s="4">
        <v>72</v>
      </c>
      <c r="V19" s="4">
        <v>0</v>
      </c>
      <c r="W19" s="4">
        <v>0</v>
      </c>
      <c r="X19" s="4">
        <v>2324743</v>
      </c>
      <c r="Y19" s="4">
        <v>96535302</v>
      </c>
    </row>
    <row r="20" s="4" customFormat="1" spans="1:24">
      <c r="A20" s="4">
        <v>16910297276</v>
      </c>
      <c r="B20" s="4" t="s">
        <v>25</v>
      </c>
      <c r="C20" s="4" t="s">
        <v>26</v>
      </c>
      <c r="D20" s="4" t="s">
        <v>50</v>
      </c>
      <c r="E20" s="4" t="s">
        <v>51</v>
      </c>
      <c r="F20" s="5">
        <v>44535</v>
      </c>
      <c r="G20" s="5">
        <v>44536</v>
      </c>
      <c r="H20" s="4">
        <v>1</v>
      </c>
      <c r="I20" s="4">
        <v>1</v>
      </c>
      <c r="J20" s="4">
        <v>1</v>
      </c>
      <c r="K20" s="4" t="s">
        <v>29</v>
      </c>
      <c r="L20" s="4">
        <v>82</v>
      </c>
      <c r="M20" s="4">
        <v>82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44533</v>
      </c>
      <c r="S20" s="5">
        <v>44539</v>
      </c>
      <c r="T20" s="4" t="s">
        <v>33</v>
      </c>
      <c r="U20" s="4">
        <v>82</v>
      </c>
      <c r="V20" s="4">
        <v>0</v>
      </c>
      <c r="W20" s="4">
        <v>0</v>
      </c>
      <c r="X20" s="4">
        <v>2324788</v>
      </c>
    </row>
    <row r="21" s="4" customFormat="1" spans="1:24">
      <c r="A21" s="4">
        <v>16910878329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44534</v>
      </c>
      <c r="G21" s="5">
        <v>44536</v>
      </c>
      <c r="H21" s="4">
        <v>1</v>
      </c>
      <c r="I21" s="4">
        <v>2</v>
      </c>
      <c r="J21" s="4">
        <v>2</v>
      </c>
      <c r="K21" s="4" t="s">
        <v>29</v>
      </c>
      <c r="L21" s="4">
        <v>196</v>
      </c>
      <c r="M21" s="4">
        <v>196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44533</v>
      </c>
      <c r="S21" s="5">
        <v>44539</v>
      </c>
      <c r="T21" s="4" t="s">
        <v>33</v>
      </c>
      <c r="U21" s="4">
        <v>196</v>
      </c>
      <c r="V21" s="4">
        <v>0</v>
      </c>
      <c r="W21" s="4">
        <v>0</v>
      </c>
      <c r="X21" s="4">
        <v>2325007</v>
      </c>
    </row>
    <row r="22" s="4" customFormat="1" spans="1:24">
      <c r="A22" s="4">
        <v>16910878329</v>
      </c>
      <c r="B22" s="4" t="s">
        <v>25</v>
      </c>
      <c r="C22" s="4" t="s">
        <v>88</v>
      </c>
      <c r="D22" s="4" t="s">
        <v>85</v>
      </c>
      <c r="E22" s="4" t="s">
        <v>86</v>
      </c>
      <c r="F22" s="5">
        <v>44534</v>
      </c>
      <c r="G22" s="5">
        <v>44536</v>
      </c>
      <c r="H22" s="4">
        <v>1</v>
      </c>
      <c r="I22" s="4">
        <v>2</v>
      </c>
      <c r="J22" s="4">
        <v>2</v>
      </c>
      <c r="K22" s="4" t="s">
        <v>29</v>
      </c>
      <c r="L22" s="4">
        <v>-133.78</v>
      </c>
      <c r="M22" s="4">
        <v>-133.78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44533</v>
      </c>
      <c r="S22" s="5">
        <v>44539</v>
      </c>
      <c r="T22" s="4" t="s">
        <v>33</v>
      </c>
      <c r="U22" s="4">
        <v>-133.78</v>
      </c>
      <c r="V22" s="4">
        <v>0</v>
      </c>
      <c r="W22" s="4">
        <v>0</v>
      </c>
      <c r="X22" s="4">
        <v>2325007</v>
      </c>
    </row>
    <row r="23" s="4" customFormat="1" spans="1:24">
      <c r="A23" s="4">
        <v>16758157266</v>
      </c>
      <c r="B23" s="4" t="s">
        <v>25</v>
      </c>
      <c r="C23" s="4" t="s">
        <v>88</v>
      </c>
      <c r="D23" s="4" t="s">
        <v>45</v>
      </c>
      <c r="E23" s="4" t="s">
        <v>38</v>
      </c>
      <c r="F23" s="5">
        <v>44532</v>
      </c>
      <c r="G23" s="5">
        <v>44536</v>
      </c>
      <c r="H23" s="4">
        <v>1</v>
      </c>
      <c r="I23" s="4">
        <v>4</v>
      </c>
      <c r="J23" s="4">
        <v>4</v>
      </c>
      <c r="K23" s="4" t="s">
        <v>29</v>
      </c>
      <c r="L23" s="4">
        <v>-240</v>
      </c>
      <c r="M23" s="4">
        <v>-240</v>
      </c>
      <c r="N23" s="4" t="s">
        <v>46</v>
      </c>
      <c r="O23" s="4" t="s">
        <v>31</v>
      </c>
      <c r="P23" s="4" t="s">
        <v>32</v>
      </c>
      <c r="Q23" s="4">
        <v>0</v>
      </c>
      <c r="R23" s="6">
        <v>44508</v>
      </c>
      <c r="S23" s="5">
        <v>44539</v>
      </c>
      <c r="T23" s="4" t="s">
        <v>33</v>
      </c>
      <c r="U23" s="4">
        <v>-240</v>
      </c>
      <c r="V23" s="4">
        <v>0</v>
      </c>
      <c r="W23" s="4">
        <v>0</v>
      </c>
      <c r="X23" s="4">
        <v>2293368</v>
      </c>
    </row>
    <row r="24" s="4" customFormat="1" spans="1:24">
      <c r="A24" s="4">
        <v>16914792024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44534</v>
      </c>
      <c r="G24" s="5">
        <v>44536</v>
      </c>
      <c r="H24" s="4">
        <v>1</v>
      </c>
      <c r="I24" s="4">
        <v>2</v>
      </c>
      <c r="J24" s="4">
        <v>2</v>
      </c>
      <c r="K24" s="4" t="s">
        <v>29</v>
      </c>
      <c r="L24" s="4">
        <v>214</v>
      </c>
      <c r="M24" s="4">
        <v>214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44533</v>
      </c>
      <c r="S24" s="5">
        <v>44539</v>
      </c>
      <c r="T24" s="4" t="s">
        <v>33</v>
      </c>
      <c r="U24" s="4">
        <v>214</v>
      </c>
      <c r="V24" s="4">
        <v>0</v>
      </c>
      <c r="W24" s="4">
        <v>0</v>
      </c>
      <c r="X24" s="4">
        <v>2325745</v>
      </c>
    </row>
    <row r="25" s="4" customFormat="1" spans="1:25">
      <c r="A25" s="4">
        <v>16922440094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44535</v>
      </c>
      <c r="G25" s="5">
        <v>44536</v>
      </c>
      <c r="H25" s="4">
        <v>1</v>
      </c>
      <c r="I25" s="4">
        <v>1</v>
      </c>
      <c r="J25" s="4">
        <v>1</v>
      </c>
      <c r="K25" s="4" t="s">
        <v>29</v>
      </c>
      <c r="L25" s="4">
        <v>90</v>
      </c>
      <c r="M25" s="4">
        <v>90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44535</v>
      </c>
      <c r="S25" s="5">
        <v>44539</v>
      </c>
      <c r="T25" s="4" t="s">
        <v>33</v>
      </c>
      <c r="U25" s="4">
        <v>90</v>
      </c>
      <c r="V25" s="4">
        <v>0</v>
      </c>
      <c r="W25" s="4">
        <v>0</v>
      </c>
      <c r="X25" s="4">
        <v>2327650</v>
      </c>
      <c r="Y25" s="4">
        <v>190619</v>
      </c>
    </row>
    <row r="26" s="4" customFormat="1" spans="1:25">
      <c r="A26" s="4">
        <v>16910215377</v>
      </c>
      <c r="B26" s="4" t="s">
        <v>25</v>
      </c>
      <c r="C26" s="4" t="s">
        <v>63</v>
      </c>
      <c r="D26" s="4" t="s">
        <v>81</v>
      </c>
      <c r="E26" s="4" t="s">
        <v>82</v>
      </c>
      <c r="F26" s="5">
        <v>44535</v>
      </c>
      <c r="G26" s="5">
        <v>44536</v>
      </c>
      <c r="H26" s="4">
        <v>1</v>
      </c>
      <c r="I26" s="4">
        <v>1</v>
      </c>
      <c r="J26" s="4">
        <v>1</v>
      </c>
      <c r="K26" s="4" t="s">
        <v>29</v>
      </c>
      <c r="L26" s="4">
        <v>-72</v>
      </c>
      <c r="M26" s="4">
        <v>-72</v>
      </c>
      <c r="N26" s="4" t="s">
        <v>83</v>
      </c>
      <c r="O26" s="4" t="s">
        <v>31</v>
      </c>
      <c r="P26" s="4" t="s">
        <v>32</v>
      </c>
      <c r="Q26" s="4">
        <v>0</v>
      </c>
      <c r="R26" s="6">
        <v>44533</v>
      </c>
      <c r="S26" s="5">
        <v>44539</v>
      </c>
      <c r="T26" s="4" t="s">
        <v>33</v>
      </c>
      <c r="U26" s="4">
        <v>-72</v>
      </c>
      <c r="V26" s="4">
        <v>0</v>
      </c>
      <c r="W26" s="4">
        <v>0</v>
      </c>
      <c r="X26" s="4">
        <v>2324743</v>
      </c>
      <c r="Y26" s="4">
        <v>96535302</v>
      </c>
    </row>
    <row r="27" s="4" customFormat="1" spans="1:25">
      <c r="A27" s="4">
        <v>16923787812</v>
      </c>
      <c r="B27" s="4" t="s">
        <v>25</v>
      </c>
      <c r="C27" s="4" t="s">
        <v>26</v>
      </c>
      <c r="D27" s="4" t="s">
        <v>95</v>
      </c>
      <c r="E27" s="4" t="s">
        <v>71</v>
      </c>
      <c r="F27" s="5">
        <v>44535</v>
      </c>
      <c r="G27" s="5">
        <v>44536</v>
      </c>
      <c r="H27" s="4">
        <v>1</v>
      </c>
      <c r="I27" s="4">
        <v>1</v>
      </c>
      <c r="J27" s="4">
        <v>1</v>
      </c>
      <c r="K27" s="4" t="s">
        <v>29</v>
      </c>
      <c r="L27" s="4">
        <v>29</v>
      </c>
      <c r="M27" s="4">
        <v>29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44535</v>
      </c>
      <c r="S27" s="5">
        <v>44539</v>
      </c>
      <c r="T27" s="4" t="s">
        <v>33</v>
      </c>
      <c r="U27" s="4">
        <v>29</v>
      </c>
      <c r="V27" s="4">
        <v>0</v>
      </c>
      <c r="W27" s="4">
        <v>0</v>
      </c>
      <c r="X27" s="4"/>
      <c r="Y27" s="4" t="s">
        <v>97</v>
      </c>
    </row>
    <row r="28" s="4" customFormat="1" spans="1:24">
      <c r="A28" s="4">
        <v>16923789945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44535</v>
      </c>
      <c r="G28" s="5">
        <v>44536</v>
      </c>
      <c r="H28" s="4">
        <v>2</v>
      </c>
      <c r="I28" s="4">
        <v>1</v>
      </c>
      <c r="J28" s="4">
        <v>2</v>
      </c>
      <c r="K28" s="4" t="s">
        <v>29</v>
      </c>
      <c r="L28" s="4">
        <v>34</v>
      </c>
      <c r="M28" s="4">
        <v>34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44535</v>
      </c>
      <c r="S28" s="5">
        <v>44539</v>
      </c>
      <c r="T28" s="4" t="s">
        <v>33</v>
      </c>
      <c r="U28" s="4">
        <v>34</v>
      </c>
      <c r="V28" s="4">
        <v>0</v>
      </c>
      <c r="W28" s="4">
        <v>0</v>
      </c>
      <c r="X28" s="4">
        <v>2327771</v>
      </c>
    </row>
    <row r="29" s="4" customFormat="1" spans="1:24">
      <c r="A29" s="4">
        <v>16924228538</v>
      </c>
      <c r="B29" s="4" t="s">
        <v>25</v>
      </c>
      <c r="C29" s="4" t="s">
        <v>26</v>
      </c>
      <c r="D29" s="4" t="s">
        <v>101</v>
      </c>
      <c r="E29" s="4" t="s">
        <v>102</v>
      </c>
      <c r="F29" s="5">
        <v>44535</v>
      </c>
      <c r="G29" s="5">
        <v>44536</v>
      </c>
      <c r="H29" s="4">
        <v>1</v>
      </c>
      <c r="I29" s="4">
        <v>1</v>
      </c>
      <c r="J29" s="4">
        <v>1</v>
      </c>
      <c r="K29" s="4" t="s">
        <v>29</v>
      </c>
      <c r="L29" s="4">
        <v>21</v>
      </c>
      <c r="M29" s="4">
        <v>21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44535</v>
      </c>
      <c r="S29" s="5">
        <v>44539</v>
      </c>
      <c r="T29" s="4" t="s">
        <v>33</v>
      </c>
      <c r="U29" s="4">
        <v>21</v>
      </c>
      <c r="V29" s="4">
        <v>0</v>
      </c>
      <c r="W29" s="4">
        <v>0</v>
      </c>
      <c r="X29" s="4">
        <v>2327856</v>
      </c>
    </row>
    <row r="30" s="4" customFormat="1" spans="1:24">
      <c r="A30" s="4">
        <v>16924264754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44535</v>
      </c>
      <c r="G30" s="5">
        <v>44536</v>
      </c>
      <c r="H30" s="4">
        <v>1</v>
      </c>
      <c r="I30" s="4">
        <v>1</v>
      </c>
      <c r="J30" s="4">
        <v>1</v>
      </c>
      <c r="K30" s="4" t="s">
        <v>29</v>
      </c>
      <c r="L30" s="4">
        <v>46</v>
      </c>
      <c r="M30" s="4">
        <v>46</v>
      </c>
      <c r="N30" s="4" t="s">
        <v>106</v>
      </c>
      <c r="O30" s="4" t="s">
        <v>31</v>
      </c>
      <c r="P30" s="4" t="s">
        <v>32</v>
      </c>
      <c r="Q30" s="4">
        <v>0</v>
      </c>
      <c r="R30" s="6">
        <v>44535</v>
      </c>
      <c r="S30" s="5">
        <v>44539</v>
      </c>
      <c r="T30" s="4" t="s">
        <v>33</v>
      </c>
      <c r="U30" s="4">
        <v>46</v>
      </c>
      <c r="V30" s="4">
        <v>0</v>
      </c>
      <c r="W30" s="4">
        <v>0</v>
      </c>
      <c r="X30" s="4">
        <v>2327872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C8" sqref="C8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16825939127</v>
      </c>
      <c r="B2" s="4" t="s">
        <v>25</v>
      </c>
      <c r="C2" s="4" t="s">
        <v>26</v>
      </c>
      <c r="D2" s="4" t="s">
        <v>107</v>
      </c>
      <c r="F2" s="5">
        <v>44535</v>
      </c>
      <c r="G2" s="5">
        <v>44536</v>
      </c>
      <c r="H2" s="4">
        <v>0</v>
      </c>
      <c r="I2" s="4">
        <v>1</v>
      </c>
      <c r="J2" s="4">
        <v>0</v>
      </c>
      <c r="K2" s="4" t="s">
        <v>108</v>
      </c>
      <c r="L2" s="4">
        <v>3.7</v>
      </c>
      <c r="M2" s="4">
        <v>3.7</v>
      </c>
      <c r="O2" s="4" t="s">
        <v>109</v>
      </c>
      <c r="P2" s="4" t="s">
        <v>32</v>
      </c>
      <c r="Q2" s="4">
        <v>0</v>
      </c>
      <c r="R2" s="6">
        <v>44520</v>
      </c>
      <c r="S2" s="5">
        <v>44539</v>
      </c>
      <c r="T2" s="4" t="s">
        <v>33</v>
      </c>
      <c r="U2" s="4">
        <v>3.7</v>
      </c>
      <c r="V2" s="4">
        <v>0</v>
      </c>
      <c r="W2" s="4"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workbookViewId="0">
      <selection activeCell="F35" sqref="F35"/>
    </sheetView>
  </sheetViews>
  <sheetFormatPr defaultColWidth="9" defaultRowHeight="13.5"/>
  <cols>
    <col min="1" max="1" width="13.1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4">
        <v>16142091152</v>
      </c>
      <c r="B2" s="5">
        <v>44533</v>
      </c>
      <c r="C2" s="5">
        <v>44536</v>
      </c>
      <c r="D2" s="4">
        <v>804</v>
      </c>
      <c r="E2" s="4" t="str">
        <f>VLOOKUP(A2,HOP!A:L,12,0)</f>
        <v>804.00</v>
      </c>
      <c r="F2" s="4" t="str">
        <f>VLOOKUP(A2,HOP!A:C,3,0)</f>
        <v>2234154</v>
      </c>
      <c r="G2" s="4">
        <f>D2-E2</f>
        <v>0</v>
      </c>
      <c r="H2" s="4" t="str">
        <f>$H$1&amp;F2</f>
        <v>，2234154</v>
      </c>
      <c r="I2" s="4" t="str">
        <f>VLOOKUP(A2,HOP!A:T,20,0)</f>
        <v>直连</v>
      </c>
    </row>
    <row r="3" s="4" customFormat="1" spans="1:9">
      <c r="A3" s="4">
        <v>16480094804</v>
      </c>
      <c r="B3" s="5">
        <v>44533</v>
      </c>
      <c r="C3" s="5">
        <v>44536</v>
      </c>
      <c r="D3" s="4">
        <v>2355</v>
      </c>
      <c r="E3" s="4" t="str">
        <f>VLOOKUP(A3,HOP!A:L,12,0)</f>
        <v>2355.00</v>
      </c>
      <c r="F3" s="4" t="str">
        <f>VLOOKUP(A3,HOP!A:C,3,0)</f>
        <v>2273626</v>
      </c>
      <c r="G3" s="4">
        <f t="shared" ref="G3:G26" si="0">D3-E3</f>
        <v>0</v>
      </c>
      <c r="H3" s="4" t="str">
        <f t="shared" ref="H3:H26" si="1">$H$1&amp;F3</f>
        <v>，2273626</v>
      </c>
      <c r="I3" s="4" t="str">
        <f>VLOOKUP(A3,HOP!A:T,20,0)</f>
        <v>直连</v>
      </c>
    </row>
    <row r="4" s="4" customFormat="1" spans="1:9">
      <c r="A4" s="4">
        <v>16654920621</v>
      </c>
      <c r="B4" s="5">
        <v>44535</v>
      </c>
      <c r="C4" s="5">
        <v>44536</v>
      </c>
      <c r="D4" s="4">
        <v>100</v>
      </c>
      <c r="E4" s="4" t="str">
        <f>VLOOKUP(A4,HOP!A:L,12,0)</f>
        <v>100.00</v>
      </c>
      <c r="F4" s="4" t="str">
        <f>VLOOKUP(A4,HOP!A:C,3,0)</f>
        <v>2282770</v>
      </c>
      <c r="G4" s="4">
        <f t="shared" si="0"/>
        <v>0</v>
      </c>
      <c r="H4" s="4" t="str">
        <f t="shared" si="1"/>
        <v>，2282770</v>
      </c>
      <c r="I4" s="4" t="str">
        <f>VLOOKUP(A4,HOP!A:T,20,0)</f>
        <v>直连</v>
      </c>
    </row>
    <row r="5" s="4" customFormat="1" spans="1:9">
      <c r="A5" s="4">
        <v>16726509446</v>
      </c>
      <c r="B5" s="5">
        <v>44534</v>
      </c>
      <c r="C5" s="5">
        <v>44536</v>
      </c>
      <c r="D5" s="4">
        <v>284</v>
      </c>
      <c r="E5" s="4" t="str">
        <f>VLOOKUP(A5,HOP!A:L,12,0)</f>
        <v>284.00</v>
      </c>
      <c r="F5" s="4" t="str">
        <f>VLOOKUP(A5,HOP!A:C,3,0)</f>
        <v>2287833</v>
      </c>
      <c r="G5" s="4">
        <f t="shared" si="0"/>
        <v>0</v>
      </c>
      <c r="H5" s="4" t="str">
        <f t="shared" si="1"/>
        <v>，2287833</v>
      </c>
      <c r="I5" s="4" t="str">
        <f>VLOOKUP(A5,HOP!A:T,20,0)</f>
        <v>直连</v>
      </c>
    </row>
    <row r="6" s="4" customFormat="1" spans="1:9">
      <c r="A6" s="4">
        <v>16737212893</v>
      </c>
      <c r="B6" s="5">
        <v>44535</v>
      </c>
      <c r="C6" s="5">
        <v>44536</v>
      </c>
      <c r="D6" s="4">
        <v>97</v>
      </c>
      <c r="E6" s="4" t="str">
        <f>VLOOKUP(A6,HOP!A:L,12,0)</f>
        <v>97.00</v>
      </c>
      <c r="F6" s="4" t="str">
        <f>VLOOKUP(A6,HOP!A:C,3,0)</f>
        <v>2288856</v>
      </c>
      <c r="G6" s="4">
        <f t="shared" si="0"/>
        <v>0</v>
      </c>
      <c r="H6" s="4" t="str">
        <f t="shared" si="1"/>
        <v>，2288856</v>
      </c>
      <c r="I6" s="4" t="str">
        <f>VLOOKUP(A6,HOP!A:T,20,0)</f>
        <v>直连</v>
      </c>
    </row>
    <row r="7" s="4" customFormat="1" spans="1:9">
      <c r="A7" s="4">
        <v>16758157266</v>
      </c>
      <c r="B7" s="5">
        <v>44532</v>
      </c>
      <c r="C7" s="5">
        <v>44536</v>
      </c>
      <c r="D7" s="4">
        <v>72</v>
      </c>
      <c r="E7" s="4" t="str">
        <f>VLOOKUP(A7,HOP!A:L,12,0)</f>
        <v>72.00</v>
      </c>
      <c r="F7" s="4" t="str">
        <f>VLOOKUP(A7,HOP!A:C,3,0)</f>
        <v>2293368</v>
      </c>
      <c r="G7" s="4">
        <f t="shared" si="0"/>
        <v>0</v>
      </c>
      <c r="H7" s="4" t="str">
        <f t="shared" si="1"/>
        <v>，2293368</v>
      </c>
      <c r="I7" s="4" t="str">
        <f>VLOOKUP(A7,HOP!A:T,20,0)</f>
        <v>直连</v>
      </c>
    </row>
    <row r="8" s="4" customFormat="1" spans="1:9">
      <c r="A8" s="4">
        <v>16776685813</v>
      </c>
      <c r="B8" s="5">
        <v>44535</v>
      </c>
      <c r="C8" s="5">
        <v>44536</v>
      </c>
      <c r="D8" s="4">
        <v>169</v>
      </c>
      <c r="E8" s="4" t="str">
        <f>VLOOKUP(A8,HOP!A:L,12,0)</f>
        <v>169.00</v>
      </c>
      <c r="F8" s="4" t="str">
        <f>VLOOKUP(A8,HOP!A:C,3,0)</f>
        <v>2297427</v>
      </c>
      <c r="G8" s="4">
        <f t="shared" si="0"/>
        <v>0</v>
      </c>
      <c r="H8" s="4" t="str">
        <f t="shared" si="1"/>
        <v>，2297427</v>
      </c>
      <c r="I8" s="4" t="str">
        <f>VLOOKUP(A8,HOP!A:T,20,0)</f>
        <v>直连</v>
      </c>
    </row>
    <row r="9" s="4" customFormat="1" spans="1:9">
      <c r="A9" s="4">
        <v>16784898444</v>
      </c>
      <c r="B9" s="5">
        <v>44535</v>
      </c>
      <c r="C9" s="5">
        <v>44536</v>
      </c>
      <c r="D9" s="4">
        <v>83</v>
      </c>
      <c r="E9" s="4" t="str">
        <f>VLOOKUP(A9,HOP!A:L,12,0)</f>
        <v>83.00</v>
      </c>
      <c r="F9" s="4" t="str">
        <f>VLOOKUP(A9,HOP!A:C,3,0)</f>
        <v>2298364</v>
      </c>
      <c r="G9" s="4">
        <f t="shared" si="0"/>
        <v>0</v>
      </c>
      <c r="H9" s="4" t="str">
        <f t="shared" si="1"/>
        <v>，2298364</v>
      </c>
      <c r="I9" s="4" t="str">
        <f>VLOOKUP(A9,HOP!A:T,20,0)</f>
        <v>直连</v>
      </c>
    </row>
    <row r="10" s="4" customFormat="1" spans="1:9">
      <c r="A10" s="4">
        <v>16816581781</v>
      </c>
      <c r="B10" s="5">
        <v>44535</v>
      </c>
      <c r="C10" s="5">
        <v>44536</v>
      </c>
      <c r="D10" s="4">
        <v>74</v>
      </c>
      <c r="E10" s="4" t="str">
        <f>VLOOKUP(A10,HOP!A:L,12,0)</f>
        <v>74.00</v>
      </c>
      <c r="F10" s="4" t="str">
        <f>VLOOKUP(A10,HOP!A:C,3,0)</f>
        <v>2302666</v>
      </c>
      <c r="G10" s="4">
        <f t="shared" si="0"/>
        <v>0</v>
      </c>
      <c r="H10" s="4" t="str">
        <f t="shared" si="1"/>
        <v>，2302666</v>
      </c>
      <c r="I10" s="4" t="str">
        <f>VLOOKUP(A10,HOP!A:T,20,0)</f>
        <v>直连</v>
      </c>
    </row>
    <row r="11" s="4" customFormat="1" spans="1:9">
      <c r="A11" s="4">
        <v>16856787242</v>
      </c>
      <c r="B11" s="5">
        <v>44535</v>
      </c>
      <c r="C11" s="5">
        <v>44536</v>
      </c>
      <c r="D11" s="4">
        <v>196</v>
      </c>
      <c r="E11" s="4" t="str">
        <f>VLOOKUP(A11,HOP!A:L,12,0)</f>
        <v>196.00</v>
      </c>
      <c r="F11" s="4" t="str">
        <f>VLOOKUP(A11,HOP!A:C,3,0)</f>
        <v>2310415</v>
      </c>
      <c r="G11" s="4">
        <f t="shared" si="0"/>
        <v>0</v>
      </c>
      <c r="H11" s="4" t="str">
        <f t="shared" si="1"/>
        <v>，2310415</v>
      </c>
      <c r="I11" s="4" t="str">
        <f>VLOOKUP(A11,HOP!A:T,20,0)</f>
        <v>直连</v>
      </c>
    </row>
    <row r="12" s="4" customFormat="1" hidden="1" spans="1:9">
      <c r="A12" s="4">
        <v>16858366748</v>
      </c>
      <c r="B12" s="5">
        <v>44532</v>
      </c>
      <c r="C12" s="5">
        <v>44536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16865905033</v>
      </c>
      <c r="B13" s="5">
        <v>44534</v>
      </c>
      <c r="C13" s="5">
        <v>44536</v>
      </c>
      <c r="D13" s="4">
        <v>134</v>
      </c>
      <c r="E13" s="4" t="str">
        <f>VLOOKUP(A13,HOP!A:L,12,0)</f>
        <v>134.00</v>
      </c>
      <c r="F13" s="4" t="str">
        <f>VLOOKUP(A13,HOP!A:C,3,0)</f>
        <v>2313130</v>
      </c>
      <c r="G13" s="4">
        <f t="shared" si="0"/>
        <v>0</v>
      </c>
      <c r="H13" s="4" t="str">
        <f t="shared" si="1"/>
        <v>，2313130</v>
      </c>
      <c r="I13" s="4" t="str">
        <f>VLOOKUP(A13,HOP!A:T,20,0)</f>
        <v>直连</v>
      </c>
    </row>
    <row r="14" s="4" customFormat="1" spans="1:9">
      <c r="A14" s="4">
        <v>16873238906</v>
      </c>
      <c r="B14" s="5">
        <v>44534</v>
      </c>
      <c r="C14" s="5">
        <v>44536</v>
      </c>
      <c r="D14" s="4">
        <v>378</v>
      </c>
      <c r="E14" s="4" t="str">
        <f>VLOOKUP(A14,HOP!A:L,12,0)</f>
        <v>378.00</v>
      </c>
      <c r="F14" s="4" t="str">
        <f>VLOOKUP(A14,HOP!A:C,3,0)</f>
        <v>2315167</v>
      </c>
      <c r="G14" s="4">
        <f t="shared" si="0"/>
        <v>0</v>
      </c>
      <c r="H14" s="4" t="str">
        <f t="shared" si="1"/>
        <v>，2315167</v>
      </c>
      <c r="I14" s="4" t="str">
        <f>VLOOKUP(A14,HOP!A:T,20,0)</f>
        <v>直连</v>
      </c>
    </row>
    <row r="15" s="4" customFormat="1" spans="1:9">
      <c r="A15" s="4">
        <v>16893479448</v>
      </c>
      <c r="B15" s="5">
        <v>44535</v>
      </c>
      <c r="C15" s="5">
        <v>44536</v>
      </c>
      <c r="D15" s="4">
        <v>18</v>
      </c>
      <c r="E15" s="4" t="str">
        <f>VLOOKUP(A15,HOP!A:L,12,0)</f>
        <v>18.00</v>
      </c>
      <c r="F15" s="4" t="str">
        <f>VLOOKUP(A15,HOP!A:C,3,0)</f>
        <v>2319488</v>
      </c>
      <c r="G15" s="4">
        <f t="shared" si="0"/>
        <v>0</v>
      </c>
      <c r="H15" s="4" t="str">
        <f t="shared" si="1"/>
        <v>，2319488</v>
      </c>
      <c r="I15" s="4" t="str">
        <f>VLOOKUP(A15,HOP!A:T,20,0)</f>
        <v>直连</v>
      </c>
    </row>
    <row r="16" s="4" customFormat="1" spans="1:9">
      <c r="A16" s="4">
        <v>16896813402</v>
      </c>
      <c r="B16" s="5">
        <v>44535</v>
      </c>
      <c r="C16" s="5">
        <v>44536</v>
      </c>
      <c r="D16" s="4">
        <v>166</v>
      </c>
      <c r="E16" s="4" t="str">
        <f>VLOOKUP(A16,HOP!A:L,12,0)</f>
        <v>166.00</v>
      </c>
      <c r="F16" s="4" t="str">
        <f>VLOOKUP(A16,HOP!A:C,3,0)</f>
        <v>2320639</v>
      </c>
      <c r="G16" s="4">
        <f t="shared" si="0"/>
        <v>0</v>
      </c>
      <c r="H16" s="4" t="str">
        <f t="shared" si="1"/>
        <v>，2320639</v>
      </c>
      <c r="I16" s="4" t="str">
        <f>VLOOKUP(A16,HOP!A:T,20,0)</f>
        <v>直连</v>
      </c>
    </row>
    <row r="17" s="4" customFormat="1" spans="1:9">
      <c r="A17" s="4">
        <v>16902709211</v>
      </c>
      <c r="B17" s="5">
        <v>44535</v>
      </c>
      <c r="C17" s="5">
        <v>44536</v>
      </c>
      <c r="D17" s="4">
        <v>41</v>
      </c>
      <c r="E17" s="4" t="str">
        <f>VLOOKUP(A17,HOP!A:L,12,0)</f>
        <v>41.00</v>
      </c>
      <c r="F17" s="4" t="str">
        <f>VLOOKUP(A17,HOP!A:C,3,0)</f>
        <v>2322362</v>
      </c>
      <c r="G17" s="4">
        <f t="shared" si="0"/>
        <v>0</v>
      </c>
      <c r="H17" s="4" t="str">
        <f t="shared" si="1"/>
        <v>，2322362</v>
      </c>
      <c r="I17" s="4" t="str">
        <f>VLOOKUP(A17,HOP!A:T,20,0)</f>
        <v>直连</v>
      </c>
    </row>
    <row r="18" s="4" customFormat="1" hidden="1" spans="1:9">
      <c r="A18" s="4">
        <v>16910215377</v>
      </c>
      <c r="B18" s="5">
        <v>44535</v>
      </c>
      <c r="C18" s="5">
        <v>44536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16910297276</v>
      </c>
      <c r="B19" s="5">
        <v>44535</v>
      </c>
      <c r="C19" s="5">
        <v>44536</v>
      </c>
      <c r="D19" s="4">
        <v>82</v>
      </c>
      <c r="E19" s="4" t="str">
        <f>VLOOKUP(A19,HOP!A:L,12,0)</f>
        <v>82.00</v>
      </c>
      <c r="F19" s="4" t="str">
        <f>VLOOKUP(A19,HOP!A:C,3,0)</f>
        <v>2324788</v>
      </c>
      <c r="G19" s="4">
        <f t="shared" si="0"/>
        <v>0</v>
      </c>
      <c r="H19" s="4" t="str">
        <f t="shared" si="1"/>
        <v>，2324788</v>
      </c>
      <c r="I19" s="4" t="str">
        <f>VLOOKUP(A19,HOP!A:T,20,0)</f>
        <v>直连</v>
      </c>
    </row>
    <row r="20" s="4" customFormat="1" spans="1:10">
      <c r="A20" s="4">
        <v>16910878329</v>
      </c>
      <c r="B20" s="5">
        <v>44534</v>
      </c>
      <c r="C20" s="5">
        <v>44536</v>
      </c>
      <c r="D20" s="4">
        <v>62.22</v>
      </c>
      <c r="E20" s="4" t="str">
        <f>VLOOKUP(A20,HOP!A:L,12,0)</f>
        <v>68.00</v>
      </c>
      <c r="F20" s="4" t="str">
        <f>VLOOKUP(A20,HOP!A:C,3,0)</f>
        <v>2325007</v>
      </c>
      <c r="G20" s="4">
        <f t="shared" si="0"/>
        <v>-5.78</v>
      </c>
      <c r="H20" s="4" t="str">
        <f t="shared" si="1"/>
        <v>，2325007</v>
      </c>
      <c r="I20" s="4" t="str">
        <f>VLOOKUP(A20,HOP!A:T,20,0)</f>
        <v>直连</v>
      </c>
      <c r="J20" s="4" t="s">
        <v>111</v>
      </c>
    </row>
    <row r="21" s="4" customFormat="1" spans="1:9">
      <c r="A21" s="4">
        <v>16914792024</v>
      </c>
      <c r="B21" s="5">
        <v>44534</v>
      </c>
      <c r="C21" s="5">
        <v>44536</v>
      </c>
      <c r="D21" s="4">
        <v>214</v>
      </c>
      <c r="E21" s="4" t="str">
        <f>VLOOKUP(A21,HOP!A:L,12,0)</f>
        <v>214.00</v>
      </c>
      <c r="F21" s="4" t="str">
        <f>VLOOKUP(A21,HOP!A:C,3,0)</f>
        <v>2325745</v>
      </c>
      <c r="G21" s="4">
        <f t="shared" si="0"/>
        <v>0</v>
      </c>
      <c r="H21" s="4" t="str">
        <f t="shared" si="1"/>
        <v>，2325745</v>
      </c>
      <c r="I21" s="4" t="str">
        <f>VLOOKUP(A21,HOP!A:T,20,0)</f>
        <v>直连</v>
      </c>
    </row>
    <row r="22" s="4" customFormat="1" spans="1:9">
      <c r="A22" s="4">
        <v>16922440094</v>
      </c>
      <c r="B22" s="5">
        <v>44535</v>
      </c>
      <c r="C22" s="5">
        <v>44536</v>
      </c>
      <c r="D22" s="4">
        <v>90</v>
      </c>
      <c r="E22" s="4" t="str">
        <f>VLOOKUP(A22,HOP!A:L,12,0)</f>
        <v>90.00</v>
      </c>
      <c r="F22" s="4" t="str">
        <f>VLOOKUP(A22,HOP!A:C,3,0)</f>
        <v>2327650</v>
      </c>
      <c r="G22" s="4">
        <f t="shared" si="0"/>
        <v>0</v>
      </c>
      <c r="H22" s="4" t="str">
        <f t="shared" si="1"/>
        <v>，2327650</v>
      </c>
      <c r="I22" s="4" t="str">
        <f>VLOOKUP(A22,HOP!A:T,20,0)</f>
        <v>直连</v>
      </c>
    </row>
    <row r="23" s="4" customFormat="1" spans="1:9">
      <c r="A23" s="4">
        <v>16923787812</v>
      </c>
      <c r="B23" s="5">
        <v>44535</v>
      </c>
      <c r="C23" s="5">
        <v>44536</v>
      </c>
      <c r="D23" s="4">
        <v>29</v>
      </c>
      <c r="E23" s="4" t="str">
        <f>VLOOKUP(A23,HOP!A:L,12,0)</f>
        <v>29.00</v>
      </c>
      <c r="F23" s="4" t="str">
        <f>VLOOKUP(A23,HOP!A:C,3,0)</f>
        <v>2327768</v>
      </c>
      <c r="G23" s="4">
        <f t="shared" si="0"/>
        <v>0</v>
      </c>
      <c r="H23" s="4" t="str">
        <f t="shared" si="1"/>
        <v>，2327768</v>
      </c>
      <c r="I23" s="4" t="str">
        <f>VLOOKUP(A23,HOP!A:T,20,0)</f>
        <v>直连</v>
      </c>
    </row>
    <row r="24" s="4" customFormat="1" spans="1:9">
      <c r="A24" s="4">
        <v>16923789945</v>
      </c>
      <c r="B24" s="5">
        <v>44535</v>
      </c>
      <c r="C24" s="5">
        <v>44536</v>
      </c>
      <c r="D24" s="4">
        <v>34</v>
      </c>
      <c r="E24" s="4" t="str">
        <f>VLOOKUP(A24,HOP!A:L,12,0)</f>
        <v>34.00</v>
      </c>
      <c r="F24" s="4" t="str">
        <f>VLOOKUP(A24,HOP!A:C,3,0)</f>
        <v>2327771</v>
      </c>
      <c r="G24" s="4">
        <f t="shared" si="0"/>
        <v>0</v>
      </c>
      <c r="H24" s="4" t="str">
        <f t="shared" si="1"/>
        <v>，2327771</v>
      </c>
      <c r="I24" s="4" t="str">
        <f>VLOOKUP(A24,HOP!A:T,20,0)</f>
        <v>直连</v>
      </c>
    </row>
    <row r="25" s="4" customFormat="1" spans="1:9">
      <c r="A25" s="4">
        <v>16924228538</v>
      </c>
      <c r="B25" s="5">
        <v>44535</v>
      </c>
      <c r="C25" s="5">
        <v>44536</v>
      </c>
      <c r="D25" s="4">
        <v>21</v>
      </c>
      <c r="E25" s="4" t="str">
        <f>VLOOKUP(A25,HOP!A:L,12,0)</f>
        <v>21.00</v>
      </c>
      <c r="F25" s="4" t="str">
        <f>VLOOKUP(A25,HOP!A:C,3,0)</f>
        <v>2327856</v>
      </c>
      <c r="G25" s="4">
        <f t="shared" si="0"/>
        <v>0</v>
      </c>
      <c r="H25" s="4" t="str">
        <f t="shared" si="1"/>
        <v>，2327856</v>
      </c>
      <c r="I25" s="4" t="str">
        <f>VLOOKUP(A25,HOP!A:T,20,0)</f>
        <v>直连</v>
      </c>
    </row>
    <row r="26" s="4" customFormat="1" spans="1:9">
      <c r="A26" s="4">
        <v>16924264754</v>
      </c>
      <c r="B26" s="5">
        <v>44535</v>
      </c>
      <c r="C26" s="5">
        <v>44536</v>
      </c>
      <c r="D26" s="4">
        <v>46</v>
      </c>
      <c r="E26" s="4" t="str">
        <f>VLOOKUP(A26,HOP!A:L,12,0)</f>
        <v>46.00</v>
      </c>
      <c r="F26" s="4" t="str">
        <f>VLOOKUP(A26,HOP!A:C,3,0)</f>
        <v>2327872</v>
      </c>
      <c r="G26" s="4">
        <f t="shared" si="0"/>
        <v>0</v>
      </c>
      <c r="H26" s="4" t="str">
        <f t="shared" si="1"/>
        <v>，2327872</v>
      </c>
      <c r="I26" s="4" t="str">
        <f>VLOOKUP(A26,HOP!A:T,20,0)</f>
        <v>直连</v>
      </c>
    </row>
    <row r="28" spans="4:4">
      <c r="D28" s="4">
        <f>SUM(D2:D27)</f>
        <v>5549.22</v>
      </c>
    </row>
    <row r="33" spans="1:1">
      <c r="A33" s="4" t="s">
        <v>112</v>
      </c>
    </row>
    <row r="34" spans="1:1">
      <c r="A34" s="4" t="s">
        <v>113</v>
      </c>
    </row>
    <row r="35" spans="1:1">
      <c r="A35" s="4" t="s">
        <v>114</v>
      </c>
    </row>
  </sheetData>
  <autoFilter ref="A1:XFD28">
    <filterColumn colId="3">
      <filters blank="1">
        <filter val="90"/>
        <filter val="214"/>
        <filter val="2355"/>
        <filter val="196"/>
        <filter val="97"/>
        <filter val="18"/>
        <filter val="21"/>
        <filter val="62.22"/>
        <filter val="166"/>
        <filter val="29"/>
        <filter val="169"/>
        <filter val="72"/>
        <filter val="5549.22"/>
        <filter val="34"/>
        <filter val="74"/>
        <filter val="134"/>
        <filter val="378"/>
        <filter val="100"/>
        <filter val="41"/>
        <filter val="82"/>
        <filter val="83"/>
        <filter val="284"/>
        <filter val="804"/>
        <filter val="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0" sqref="A10:A13"/>
    </sheetView>
  </sheetViews>
  <sheetFormatPr defaultColWidth="9" defaultRowHeight="13.5" outlineLevelCol="7"/>
  <cols>
    <col min="1" max="1" width="14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8">
      <c r="A2" s="4">
        <v>16825939127</v>
      </c>
      <c r="B2" s="5">
        <v>44535</v>
      </c>
      <c r="C2" s="5">
        <v>44536</v>
      </c>
      <c r="D2" s="4">
        <v>3.7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</row>
    <row r="4" spans="4:4">
      <c r="D4" s="4">
        <f>SUM(D2:D3)</f>
        <v>3.7</v>
      </c>
    </row>
    <row r="10" spans="1:1">
      <c r="A10" s="4" t="s">
        <v>115</v>
      </c>
    </row>
    <row r="11" spans="1:1">
      <c r="A11" s="4" t="s">
        <v>116</v>
      </c>
    </row>
    <row r="12" spans="1:1">
      <c r="A12" s="4" t="s">
        <v>117</v>
      </c>
    </row>
    <row r="13" spans="1:1">
      <c r="A13" s="4" t="s">
        <v>118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</row>
    <row r="2" s="1" customFormat="1" spans="1:20">
      <c r="A2" s="3">
        <v>16142091152</v>
      </c>
      <c r="B2" s="1" t="s">
        <v>136</v>
      </c>
      <c r="C2" s="1" t="s">
        <v>137</v>
      </c>
      <c r="D2" s="1" t="s">
        <v>138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143</v>
      </c>
      <c r="J2" s="1" t="s">
        <v>29</v>
      </c>
      <c r="K2" s="1" t="s">
        <v>144</v>
      </c>
      <c r="L2" s="1" t="s">
        <v>144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</row>
    <row r="3" s="1" customFormat="1" spans="1:20">
      <c r="A3" s="3">
        <v>16480094804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140</v>
      </c>
      <c r="G3" s="1" t="s">
        <v>141</v>
      </c>
      <c r="H3" s="1" t="s">
        <v>142</v>
      </c>
      <c r="I3" s="1" t="s">
        <v>156</v>
      </c>
      <c r="J3" s="1" t="s">
        <v>29</v>
      </c>
      <c r="K3" s="1" t="s">
        <v>157</v>
      </c>
      <c r="L3" s="1" t="s">
        <v>157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158</v>
      </c>
      <c r="R3" s="1" t="s">
        <v>149</v>
      </c>
      <c r="S3" s="1" t="s">
        <v>150</v>
      </c>
      <c r="T3" s="1" t="s">
        <v>151</v>
      </c>
    </row>
    <row r="4" s="1" customFormat="1" spans="1:20">
      <c r="A4" s="3">
        <v>16654920621</v>
      </c>
      <c r="B4" s="1" t="s">
        <v>159</v>
      </c>
      <c r="C4" s="1" t="s">
        <v>160</v>
      </c>
      <c r="D4" s="1" t="s">
        <v>161</v>
      </c>
      <c r="E4" s="1" t="s">
        <v>162</v>
      </c>
      <c r="F4" s="1" t="s">
        <v>163</v>
      </c>
      <c r="G4" s="1" t="s">
        <v>141</v>
      </c>
      <c r="H4" s="1" t="s">
        <v>142</v>
      </c>
      <c r="I4" s="1" t="s">
        <v>164</v>
      </c>
      <c r="J4" s="1" t="s">
        <v>29</v>
      </c>
      <c r="K4" s="1" t="s">
        <v>165</v>
      </c>
      <c r="L4" s="1" t="s">
        <v>165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166</v>
      </c>
      <c r="R4" s="1" t="s">
        <v>149</v>
      </c>
      <c r="S4" s="1" t="s">
        <v>150</v>
      </c>
      <c r="T4" s="1" t="s">
        <v>151</v>
      </c>
    </row>
    <row r="5" s="1" customFormat="1" spans="1:20">
      <c r="A5" s="3">
        <v>16726509446</v>
      </c>
      <c r="B5" s="1" t="s">
        <v>167</v>
      </c>
      <c r="C5" s="1" t="s">
        <v>168</v>
      </c>
      <c r="D5" s="1" t="s">
        <v>169</v>
      </c>
      <c r="E5" s="1" t="s">
        <v>170</v>
      </c>
      <c r="F5" s="1" t="s">
        <v>171</v>
      </c>
      <c r="G5" s="1" t="s">
        <v>141</v>
      </c>
      <c r="H5" s="1" t="s">
        <v>142</v>
      </c>
      <c r="I5" s="1" t="s">
        <v>172</v>
      </c>
      <c r="J5" s="1" t="s">
        <v>29</v>
      </c>
      <c r="K5" s="1" t="s">
        <v>173</v>
      </c>
      <c r="L5" s="1" t="s">
        <v>173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174</v>
      </c>
      <c r="R5" s="1" t="s">
        <v>149</v>
      </c>
      <c r="S5" s="1" t="s">
        <v>150</v>
      </c>
      <c r="T5" s="1" t="s">
        <v>151</v>
      </c>
    </row>
    <row r="6" s="1" customFormat="1" spans="1:20">
      <c r="A6" s="3">
        <v>16737212893</v>
      </c>
      <c r="B6" s="1" t="s">
        <v>175</v>
      </c>
      <c r="C6" s="1" t="s">
        <v>176</v>
      </c>
      <c r="D6" s="1" t="s">
        <v>169</v>
      </c>
      <c r="E6" s="1" t="s">
        <v>177</v>
      </c>
      <c r="F6" s="1" t="s">
        <v>163</v>
      </c>
      <c r="G6" s="1" t="s">
        <v>141</v>
      </c>
      <c r="H6" s="1" t="s">
        <v>142</v>
      </c>
      <c r="I6" s="1" t="s">
        <v>178</v>
      </c>
      <c r="J6" s="1" t="s">
        <v>29</v>
      </c>
      <c r="K6" s="1" t="s">
        <v>179</v>
      </c>
      <c r="L6" s="1" t="s">
        <v>179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180</v>
      </c>
      <c r="R6" s="1" t="s">
        <v>149</v>
      </c>
      <c r="S6" s="1" t="s">
        <v>150</v>
      </c>
      <c r="T6" s="1" t="s">
        <v>151</v>
      </c>
    </row>
    <row r="7" s="1" customFormat="1" spans="1:20">
      <c r="A7" s="3">
        <v>16758157266</v>
      </c>
      <c r="B7" s="1" t="s">
        <v>181</v>
      </c>
      <c r="C7" s="1" t="s">
        <v>182</v>
      </c>
      <c r="D7" s="1" t="s">
        <v>183</v>
      </c>
      <c r="E7" s="1" t="s">
        <v>184</v>
      </c>
      <c r="F7" s="1" t="s">
        <v>185</v>
      </c>
      <c r="G7" s="1" t="s">
        <v>141</v>
      </c>
      <c r="H7" s="1" t="s">
        <v>142</v>
      </c>
      <c r="I7" s="1" t="s">
        <v>186</v>
      </c>
      <c r="J7" s="1" t="s">
        <v>29</v>
      </c>
      <c r="K7" s="1" t="s">
        <v>187</v>
      </c>
      <c r="L7" s="1" t="s">
        <v>188</v>
      </c>
      <c r="M7" s="1" t="s">
        <v>189</v>
      </c>
      <c r="N7" s="1" t="s">
        <v>190</v>
      </c>
      <c r="O7" s="1" t="s">
        <v>146</v>
      </c>
      <c r="P7" s="1" t="s">
        <v>147</v>
      </c>
      <c r="Q7" s="1" t="s">
        <v>191</v>
      </c>
      <c r="R7" s="1" t="s">
        <v>149</v>
      </c>
      <c r="S7" s="1" t="s">
        <v>150</v>
      </c>
      <c r="T7" s="1" t="s">
        <v>151</v>
      </c>
    </row>
    <row r="8" s="1" customFormat="1" spans="1:20">
      <c r="A8" s="3">
        <v>16776685813</v>
      </c>
      <c r="B8" s="1" t="s">
        <v>192</v>
      </c>
      <c r="C8" s="1" t="s">
        <v>193</v>
      </c>
      <c r="D8" s="1" t="s">
        <v>194</v>
      </c>
      <c r="E8" s="1" t="s">
        <v>195</v>
      </c>
      <c r="F8" s="1" t="s">
        <v>163</v>
      </c>
      <c r="G8" s="1" t="s">
        <v>141</v>
      </c>
      <c r="H8" s="1" t="s">
        <v>142</v>
      </c>
      <c r="I8" s="1" t="s">
        <v>196</v>
      </c>
      <c r="J8" s="1" t="s">
        <v>29</v>
      </c>
      <c r="K8" s="1" t="s">
        <v>197</v>
      </c>
      <c r="L8" s="1" t="s">
        <v>197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198</v>
      </c>
      <c r="R8" s="1" t="s">
        <v>149</v>
      </c>
      <c r="S8" s="1" t="s">
        <v>150</v>
      </c>
      <c r="T8" s="1" t="s">
        <v>151</v>
      </c>
    </row>
    <row r="9" s="1" customFormat="1" spans="1:20">
      <c r="A9" s="3">
        <v>16784898444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163</v>
      </c>
      <c r="G9" s="1" t="s">
        <v>141</v>
      </c>
      <c r="H9" s="1" t="s">
        <v>142</v>
      </c>
      <c r="I9" s="1" t="s">
        <v>203</v>
      </c>
      <c r="J9" s="1" t="s">
        <v>29</v>
      </c>
      <c r="K9" s="1" t="s">
        <v>204</v>
      </c>
      <c r="L9" s="1" t="s">
        <v>204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205</v>
      </c>
      <c r="R9" s="1" t="s">
        <v>149</v>
      </c>
      <c r="S9" s="1" t="s">
        <v>150</v>
      </c>
      <c r="T9" s="1" t="s">
        <v>151</v>
      </c>
    </row>
    <row r="10" s="1" customFormat="1" spans="1:20">
      <c r="A10" s="3">
        <v>16816581781</v>
      </c>
      <c r="B10" s="1" t="s">
        <v>206</v>
      </c>
      <c r="C10" s="1" t="s">
        <v>207</v>
      </c>
      <c r="D10" s="1" t="s">
        <v>208</v>
      </c>
      <c r="E10" s="1" t="s">
        <v>209</v>
      </c>
      <c r="F10" s="1" t="s">
        <v>163</v>
      </c>
      <c r="G10" s="1" t="s">
        <v>141</v>
      </c>
      <c r="H10" s="1" t="s">
        <v>142</v>
      </c>
      <c r="I10" s="1" t="s">
        <v>210</v>
      </c>
      <c r="J10" s="1" t="s">
        <v>29</v>
      </c>
      <c r="K10" s="1" t="s">
        <v>211</v>
      </c>
      <c r="L10" s="1" t="s">
        <v>211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212</v>
      </c>
      <c r="R10" s="1" t="s">
        <v>149</v>
      </c>
      <c r="S10" s="1" t="s">
        <v>150</v>
      </c>
      <c r="T10" s="1" t="s">
        <v>151</v>
      </c>
    </row>
    <row r="11" s="1" customFormat="1" spans="1:20">
      <c r="A11" s="3">
        <v>16856787242</v>
      </c>
      <c r="B11" s="1" t="s">
        <v>213</v>
      </c>
      <c r="C11" s="1" t="s">
        <v>214</v>
      </c>
      <c r="D11" s="1" t="s">
        <v>215</v>
      </c>
      <c r="E11" s="1" t="s">
        <v>216</v>
      </c>
      <c r="F11" s="1" t="s">
        <v>163</v>
      </c>
      <c r="G11" s="1" t="s">
        <v>141</v>
      </c>
      <c r="H11" s="1" t="s">
        <v>142</v>
      </c>
      <c r="I11" s="1" t="s">
        <v>217</v>
      </c>
      <c r="J11" s="1" t="s">
        <v>29</v>
      </c>
      <c r="K11" s="1" t="s">
        <v>218</v>
      </c>
      <c r="L11" s="1" t="s">
        <v>218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219</v>
      </c>
      <c r="R11" s="1" t="s">
        <v>149</v>
      </c>
      <c r="S11" s="1" t="s">
        <v>150</v>
      </c>
      <c r="T11" s="1" t="s">
        <v>151</v>
      </c>
    </row>
    <row r="12" s="1" customFormat="1" spans="1:20">
      <c r="A12" s="3">
        <v>16865905033</v>
      </c>
      <c r="B12" s="1" t="s">
        <v>220</v>
      </c>
      <c r="C12" s="1" t="s">
        <v>221</v>
      </c>
      <c r="D12" s="1" t="s">
        <v>222</v>
      </c>
      <c r="E12" s="1" t="s">
        <v>223</v>
      </c>
      <c r="F12" s="1" t="s">
        <v>171</v>
      </c>
      <c r="G12" s="1" t="s">
        <v>141</v>
      </c>
      <c r="H12" s="1" t="s">
        <v>142</v>
      </c>
      <c r="I12" s="1" t="s">
        <v>224</v>
      </c>
      <c r="J12" s="1" t="s">
        <v>29</v>
      </c>
      <c r="K12" s="1" t="s">
        <v>225</v>
      </c>
      <c r="L12" s="1" t="s">
        <v>225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226</v>
      </c>
      <c r="R12" s="1" t="s">
        <v>149</v>
      </c>
      <c r="S12" s="1" t="s">
        <v>150</v>
      </c>
      <c r="T12" s="1" t="s">
        <v>151</v>
      </c>
    </row>
    <row r="13" s="1" customFormat="1" spans="1:20">
      <c r="A13" s="3">
        <v>16873238906</v>
      </c>
      <c r="B13" s="1" t="s">
        <v>227</v>
      </c>
      <c r="C13" s="1" t="s">
        <v>228</v>
      </c>
      <c r="D13" s="1" t="s">
        <v>229</v>
      </c>
      <c r="E13" s="1" t="s">
        <v>230</v>
      </c>
      <c r="F13" s="1" t="s">
        <v>171</v>
      </c>
      <c r="G13" s="1" t="s">
        <v>141</v>
      </c>
      <c r="H13" s="1" t="s">
        <v>142</v>
      </c>
      <c r="I13" s="1" t="s">
        <v>231</v>
      </c>
      <c r="J13" s="1" t="s">
        <v>29</v>
      </c>
      <c r="K13" s="1" t="s">
        <v>232</v>
      </c>
      <c r="L13" s="1" t="s">
        <v>232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233</v>
      </c>
      <c r="R13" s="1" t="s">
        <v>149</v>
      </c>
      <c r="S13" s="1" t="s">
        <v>150</v>
      </c>
      <c r="T13" s="1" t="s">
        <v>151</v>
      </c>
    </row>
    <row r="14" s="1" customFormat="1" spans="1:20">
      <c r="A14" s="3">
        <v>16893479448</v>
      </c>
      <c r="B14" s="1" t="s">
        <v>234</v>
      </c>
      <c r="C14" s="1" t="s">
        <v>235</v>
      </c>
      <c r="D14" s="1" t="s">
        <v>236</v>
      </c>
      <c r="E14" s="1" t="s">
        <v>237</v>
      </c>
      <c r="F14" s="1" t="s">
        <v>163</v>
      </c>
      <c r="G14" s="1" t="s">
        <v>141</v>
      </c>
      <c r="H14" s="1" t="s">
        <v>142</v>
      </c>
      <c r="I14" s="1" t="s">
        <v>238</v>
      </c>
      <c r="J14" s="1" t="s">
        <v>29</v>
      </c>
      <c r="K14" s="1" t="s">
        <v>239</v>
      </c>
      <c r="L14" s="1" t="s">
        <v>239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240</v>
      </c>
      <c r="R14" s="1" t="s">
        <v>149</v>
      </c>
      <c r="S14" s="1" t="s">
        <v>150</v>
      </c>
      <c r="T14" s="1" t="s">
        <v>151</v>
      </c>
    </row>
    <row r="15" s="1" customFormat="1" spans="1:20">
      <c r="A15" s="3">
        <v>16896813402</v>
      </c>
      <c r="B15" s="1" t="s">
        <v>241</v>
      </c>
      <c r="C15" s="1" t="s">
        <v>242</v>
      </c>
      <c r="D15" s="1" t="s">
        <v>243</v>
      </c>
      <c r="E15" s="1" t="s">
        <v>244</v>
      </c>
      <c r="F15" s="1" t="s">
        <v>163</v>
      </c>
      <c r="G15" s="1" t="s">
        <v>141</v>
      </c>
      <c r="H15" s="1" t="s">
        <v>142</v>
      </c>
      <c r="I15" s="1" t="s">
        <v>245</v>
      </c>
      <c r="J15" s="1" t="s">
        <v>29</v>
      </c>
      <c r="K15" s="1" t="s">
        <v>246</v>
      </c>
      <c r="L15" s="1" t="s">
        <v>246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247</v>
      </c>
      <c r="R15" s="1" t="s">
        <v>149</v>
      </c>
      <c r="S15" s="1" t="s">
        <v>150</v>
      </c>
      <c r="T15" s="1" t="s">
        <v>151</v>
      </c>
    </row>
    <row r="16" s="1" customFormat="1" spans="1:20">
      <c r="A16" s="3">
        <v>16902709211</v>
      </c>
      <c r="B16" s="1" t="s">
        <v>241</v>
      </c>
      <c r="C16" s="1" t="s">
        <v>248</v>
      </c>
      <c r="D16" s="1" t="s">
        <v>249</v>
      </c>
      <c r="E16" s="1" t="s">
        <v>250</v>
      </c>
      <c r="F16" s="1" t="s">
        <v>163</v>
      </c>
      <c r="G16" s="1" t="s">
        <v>141</v>
      </c>
      <c r="H16" s="1" t="s">
        <v>142</v>
      </c>
      <c r="I16" s="1" t="s">
        <v>251</v>
      </c>
      <c r="J16" s="1" t="s">
        <v>29</v>
      </c>
      <c r="K16" s="1" t="s">
        <v>252</v>
      </c>
      <c r="L16" s="1" t="s">
        <v>252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253</v>
      </c>
      <c r="R16" s="1" t="s">
        <v>149</v>
      </c>
      <c r="S16" s="1" t="s">
        <v>150</v>
      </c>
      <c r="T16" s="1" t="s">
        <v>151</v>
      </c>
    </row>
    <row r="17" s="1" customFormat="1" spans="1:20">
      <c r="A17" s="3">
        <v>16910297276</v>
      </c>
      <c r="B17" s="1" t="s">
        <v>140</v>
      </c>
      <c r="C17" s="1" t="s">
        <v>254</v>
      </c>
      <c r="D17" s="1" t="s">
        <v>201</v>
      </c>
      <c r="E17" s="1" t="s">
        <v>255</v>
      </c>
      <c r="F17" s="1" t="s">
        <v>163</v>
      </c>
      <c r="G17" s="1" t="s">
        <v>141</v>
      </c>
      <c r="H17" s="1" t="s">
        <v>142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258</v>
      </c>
      <c r="R17" s="1" t="s">
        <v>149</v>
      </c>
      <c r="S17" s="1" t="s">
        <v>150</v>
      </c>
      <c r="T17" s="1" t="s">
        <v>151</v>
      </c>
    </row>
    <row r="18" s="1" customFormat="1" spans="1:20">
      <c r="A18" s="3">
        <v>16910878329</v>
      </c>
      <c r="B18" s="1" t="s">
        <v>140</v>
      </c>
      <c r="C18" s="1" t="s">
        <v>259</v>
      </c>
      <c r="D18" s="1" t="s">
        <v>260</v>
      </c>
      <c r="E18" s="1" t="s">
        <v>261</v>
      </c>
      <c r="F18" s="1" t="s">
        <v>171</v>
      </c>
      <c r="G18" s="1" t="s">
        <v>141</v>
      </c>
      <c r="H18" s="1" t="s">
        <v>142</v>
      </c>
      <c r="I18" s="1" t="s">
        <v>262</v>
      </c>
      <c r="J18" s="1" t="s">
        <v>29</v>
      </c>
      <c r="K18" s="1" t="s">
        <v>218</v>
      </c>
      <c r="L18" s="1" t="s">
        <v>263</v>
      </c>
      <c r="M18" s="1" t="s">
        <v>264</v>
      </c>
      <c r="N18" s="1" t="s">
        <v>265</v>
      </c>
      <c r="O18" s="1" t="s">
        <v>146</v>
      </c>
      <c r="P18" s="1" t="s">
        <v>147</v>
      </c>
      <c r="Q18" s="1" t="s">
        <v>266</v>
      </c>
      <c r="R18" s="1" t="s">
        <v>149</v>
      </c>
      <c r="S18" s="1" t="s">
        <v>150</v>
      </c>
      <c r="T18" s="1" t="s">
        <v>151</v>
      </c>
    </row>
    <row r="19" s="1" customFormat="1" spans="1:20">
      <c r="A19" s="3">
        <v>16914792024</v>
      </c>
      <c r="B19" s="1" t="s">
        <v>140</v>
      </c>
      <c r="C19" s="1" t="s">
        <v>267</v>
      </c>
      <c r="D19" s="1" t="s">
        <v>268</v>
      </c>
      <c r="E19" s="1" t="s">
        <v>269</v>
      </c>
      <c r="F19" s="1" t="s">
        <v>171</v>
      </c>
      <c r="G19" s="1" t="s">
        <v>141</v>
      </c>
      <c r="H19" s="1" t="s">
        <v>142</v>
      </c>
      <c r="I19" s="1" t="s">
        <v>270</v>
      </c>
      <c r="J19" s="1" t="s">
        <v>29</v>
      </c>
      <c r="K19" s="1" t="s">
        <v>271</v>
      </c>
      <c r="L19" s="1" t="s">
        <v>271</v>
      </c>
      <c r="M19" s="1" t="s">
        <v>145</v>
      </c>
      <c r="N19" s="1" t="s">
        <v>145</v>
      </c>
      <c r="O19" s="1" t="s">
        <v>146</v>
      </c>
      <c r="P19" s="1" t="s">
        <v>147</v>
      </c>
      <c r="Q19" s="1" t="s">
        <v>272</v>
      </c>
      <c r="R19" s="1" t="s">
        <v>149</v>
      </c>
      <c r="S19" s="1" t="s">
        <v>150</v>
      </c>
      <c r="T19" s="1" t="s">
        <v>151</v>
      </c>
    </row>
    <row r="20" s="1" customFormat="1" spans="1:20">
      <c r="A20" s="3">
        <v>16922440094</v>
      </c>
      <c r="B20" s="1" t="s">
        <v>163</v>
      </c>
      <c r="C20" s="1" t="s">
        <v>273</v>
      </c>
      <c r="D20" s="1" t="s">
        <v>274</v>
      </c>
      <c r="E20" s="1" t="s">
        <v>275</v>
      </c>
      <c r="F20" s="1" t="s">
        <v>163</v>
      </c>
      <c r="G20" s="1" t="s">
        <v>141</v>
      </c>
      <c r="H20" s="1" t="s">
        <v>142</v>
      </c>
      <c r="I20" s="1" t="s">
        <v>276</v>
      </c>
      <c r="J20" s="1" t="s">
        <v>29</v>
      </c>
      <c r="K20" s="1" t="s">
        <v>277</v>
      </c>
      <c r="L20" s="1" t="s">
        <v>277</v>
      </c>
      <c r="M20" s="1" t="s">
        <v>145</v>
      </c>
      <c r="N20" s="1" t="s">
        <v>145</v>
      </c>
      <c r="O20" s="1" t="s">
        <v>146</v>
      </c>
      <c r="P20" s="1" t="s">
        <v>147</v>
      </c>
      <c r="Q20" s="1" t="s">
        <v>278</v>
      </c>
      <c r="R20" s="1" t="s">
        <v>149</v>
      </c>
      <c r="S20" s="1" t="s">
        <v>150</v>
      </c>
      <c r="T20" s="1" t="s">
        <v>151</v>
      </c>
    </row>
    <row r="21" s="1" customFormat="1" spans="1:20">
      <c r="A21" s="3">
        <v>16923787812</v>
      </c>
      <c r="B21" s="1" t="s">
        <v>163</v>
      </c>
      <c r="C21" s="1" t="s">
        <v>279</v>
      </c>
      <c r="D21" s="1" t="s">
        <v>280</v>
      </c>
      <c r="E21" s="1" t="s">
        <v>281</v>
      </c>
      <c r="F21" s="1" t="s">
        <v>163</v>
      </c>
      <c r="G21" s="1" t="s">
        <v>141</v>
      </c>
      <c r="H21" s="1" t="s">
        <v>142</v>
      </c>
      <c r="I21" s="1" t="s">
        <v>282</v>
      </c>
      <c r="J21" s="1" t="s">
        <v>29</v>
      </c>
      <c r="K21" s="1" t="s">
        <v>283</v>
      </c>
      <c r="L21" s="1" t="s">
        <v>283</v>
      </c>
      <c r="M21" s="1" t="s">
        <v>145</v>
      </c>
      <c r="N21" s="1" t="s">
        <v>145</v>
      </c>
      <c r="O21" s="1" t="s">
        <v>146</v>
      </c>
      <c r="P21" s="1" t="s">
        <v>147</v>
      </c>
      <c r="Q21" s="1" t="s">
        <v>284</v>
      </c>
      <c r="R21" s="1" t="s">
        <v>149</v>
      </c>
      <c r="S21" s="1" t="s">
        <v>150</v>
      </c>
      <c r="T21" s="1" t="s">
        <v>151</v>
      </c>
    </row>
    <row r="22" s="1" customFormat="1" spans="1:20">
      <c r="A22" s="3">
        <v>16923789945</v>
      </c>
      <c r="B22" s="1" t="s">
        <v>163</v>
      </c>
      <c r="C22" s="1" t="s">
        <v>285</v>
      </c>
      <c r="D22" s="1" t="s">
        <v>286</v>
      </c>
      <c r="E22" s="1" t="s">
        <v>287</v>
      </c>
      <c r="F22" s="1" t="s">
        <v>163</v>
      </c>
      <c r="G22" s="1" t="s">
        <v>141</v>
      </c>
      <c r="H22" s="1" t="s">
        <v>142</v>
      </c>
      <c r="I22" s="1" t="s">
        <v>288</v>
      </c>
      <c r="J22" s="1" t="s">
        <v>29</v>
      </c>
      <c r="K22" s="1" t="s">
        <v>289</v>
      </c>
      <c r="L22" s="1" t="s">
        <v>289</v>
      </c>
      <c r="M22" s="1" t="s">
        <v>145</v>
      </c>
      <c r="N22" s="1" t="s">
        <v>145</v>
      </c>
      <c r="O22" s="1" t="s">
        <v>146</v>
      </c>
      <c r="P22" s="1" t="s">
        <v>147</v>
      </c>
      <c r="Q22" s="1" t="s">
        <v>290</v>
      </c>
      <c r="R22" s="1" t="s">
        <v>149</v>
      </c>
      <c r="S22" s="1" t="s">
        <v>150</v>
      </c>
      <c r="T22" s="1" t="s">
        <v>151</v>
      </c>
    </row>
    <row r="23" s="1" customFormat="1" spans="1:20">
      <c r="A23" s="3">
        <v>16924228538</v>
      </c>
      <c r="B23" s="1" t="s">
        <v>163</v>
      </c>
      <c r="C23" s="1" t="s">
        <v>291</v>
      </c>
      <c r="D23" s="1" t="s">
        <v>292</v>
      </c>
      <c r="E23" s="1" t="s">
        <v>293</v>
      </c>
      <c r="F23" s="1" t="s">
        <v>163</v>
      </c>
      <c r="G23" s="1" t="s">
        <v>141</v>
      </c>
      <c r="H23" s="1" t="s">
        <v>142</v>
      </c>
      <c r="I23" s="1" t="s">
        <v>294</v>
      </c>
      <c r="J23" s="1" t="s">
        <v>29</v>
      </c>
      <c r="K23" s="1" t="s">
        <v>295</v>
      </c>
      <c r="L23" s="1" t="s">
        <v>295</v>
      </c>
      <c r="M23" s="1" t="s">
        <v>145</v>
      </c>
      <c r="N23" s="1" t="s">
        <v>145</v>
      </c>
      <c r="O23" s="1" t="s">
        <v>146</v>
      </c>
      <c r="P23" s="1" t="s">
        <v>147</v>
      </c>
      <c r="Q23" s="1" t="s">
        <v>296</v>
      </c>
      <c r="R23" s="1" t="s">
        <v>149</v>
      </c>
      <c r="S23" s="1" t="s">
        <v>150</v>
      </c>
      <c r="T23" s="1" t="s">
        <v>151</v>
      </c>
    </row>
    <row r="24" s="1" customFormat="1" spans="1:20">
      <c r="A24" s="3">
        <v>16924264754</v>
      </c>
      <c r="B24" s="1" t="s">
        <v>163</v>
      </c>
      <c r="C24" s="1" t="s">
        <v>297</v>
      </c>
      <c r="D24" s="1" t="s">
        <v>298</v>
      </c>
      <c r="E24" s="1" t="s">
        <v>299</v>
      </c>
      <c r="F24" s="1" t="s">
        <v>163</v>
      </c>
      <c r="G24" s="1" t="s">
        <v>141</v>
      </c>
      <c r="H24" s="1" t="s">
        <v>142</v>
      </c>
      <c r="I24" s="1" t="s">
        <v>300</v>
      </c>
      <c r="J24" s="1" t="s">
        <v>29</v>
      </c>
      <c r="K24" s="1" t="s">
        <v>301</v>
      </c>
      <c r="L24" s="1" t="s">
        <v>301</v>
      </c>
      <c r="M24" s="1" t="s">
        <v>145</v>
      </c>
      <c r="N24" s="1" t="s">
        <v>145</v>
      </c>
      <c r="O24" s="1" t="s">
        <v>146</v>
      </c>
      <c r="P24" s="1" t="s">
        <v>147</v>
      </c>
      <c r="Q24" s="1" t="s">
        <v>302</v>
      </c>
      <c r="R24" s="1" t="s">
        <v>149</v>
      </c>
      <c r="S24" s="1" t="s">
        <v>150</v>
      </c>
      <c r="T24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Sheet3</vt:lpstr>
      <vt:lpstr>对账1</vt:lpstr>
      <vt:lpstr>对账2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2021-12-09T01:46:14Z</dcterms:created>
  <dcterms:modified xsi:type="dcterms:W3CDTF">2021-12-09T02:02:03Z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82DE0B5ABF49416AB1A55C0F44B0192A</vt:lpwstr>
  </property>
  <property fmtid="{D5CDD505-2E9C-101B-9397-08002B2CF9AE}" pid="3" name="KSOProductBuildVer">
    <vt:lpwstr>2052-11.1.0.11115</vt:lpwstr>
  </property>
</Properties>
</file>