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<sst xmlns="http://schemas.openxmlformats.org/spreadsheetml/2006/main" count="157" uniqueCount="90">
  <si>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</si>
  <si>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</si>
  <si>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</si>
  <si>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</si>
  <si>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</si>
  <si>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</si>
  <si>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</si>
  <si>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</si>
  <si>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</si>
  <si>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</si>
  <si>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</si>
  <si>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</si>
  <si>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</si>
  <si>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</si>
  <si>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</si>
  <si>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</si>
  <si>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</si>
  <si>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</si>
  <si>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</si>
  <si>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</si>
  <si>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</si>
  <si>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</si>
  <si>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</si>
  <si>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</si>
  <si>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</si>
  <si>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</si>
  <si>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</si>
  <si>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[上海]布丁酒店(上海华师大金沙江地铁站店)(10146517)</t>
  </si>
  <si>
    <t>大床间&lt;双人入住&gt;&lt;内宾&gt;&lt;预付&gt;&lt;无早&gt;</t>
  </si>
  <si>
    <t>CNY</t>
  </si>
  <si>
    <t>高炉萍</t>
  </si>
  <si>
    <t>CA363211210CNY</t>
  </si>
  <si>
    <t>未提现</t>
  </si>
  <si>
    <t>携程开票</t>
  </si>
  <si>
    <t>[广州]广州白云宾馆(10091524)</t>
  </si>
  <si>
    <t>豪华双床房&lt;特惠&gt;&lt;双人入住&gt;&lt;双早&gt;&lt;铂金会员&gt;&lt;交叉用户机票，高铁，汽车，船票，用车&gt;</t>
  </si>
  <si>
    <t>梁艳珠</t>
  </si>
  <si>
    <t>F21K240080</t>
  </si>
  <si>
    <t>[连山]皇后山高山木屋茶汤泉酒店(78309455)</t>
  </si>
  <si>
    <t>高山云海茶园双床房&lt;双人入住&gt;&lt;双早&gt;</t>
  </si>
  <si>
    <t>麦瑞莲,李年祥,潘慕群</t>
  </si>
  <si>
    <t>[厦门]白玉兰酒店(厦门大学世茂海峡大厦店)(67323338)</t>
  </si>
  <si>
    <t>舒雅家庭房&lt;双人入住&gt;&lt;内宾&gt;&lt;预付&gt;&lt;无早&gt;</t>
  </si>
  <si>
    <t>朱勐</t>
  </si>
  <si>
    <t>取消</t>
  </si>
  <si>
    <t>，</t>
  </si>
  <si>
    <t>A211210093114481</t>
  </si>
  <si>
    <t>A211210093150481</t>
  </si>
  <si>
    <t>CNY / HKD 当前参考汇率: 1.222408433</t>
  </si>
  <si>
    <t>总计：1702.06 CNY/
2080.61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</si>
  <si>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</si>
  <si>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</si>
  <si>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</si>
  <si>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</si>
  <si>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</si>
  <si>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</si>
  <si>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</si>
  <si>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</si>
  <si>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</si>
  <si>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</si>
  <si>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</si>
  <si>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</si>
  <si>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</si>
  <si>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</si>
  <si>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</si>
  <si>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</si>
  <si>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</si>
  <si>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2021-11-24</t>
  </si>
  <si>
    <t>2310180</t>
  </si>
  <si>
    <t>皇后山高山木屋茶汤泉酒店</t>
  </si>
  <si>
    <t>2021-11-25</t>
  </si>
  <si>
    <t>退房日周结</t>
  </si>
  <si>
    <t>1008.00</t>
  </si>
  <si>
    <t>RMB</t>
  </si>
  <si>
    <t>0</t>
  </si>
  <si>
    <t>0.00</t>
  </si>
  <si>
    <t>携程国内直连(DD)</t>
  </si>
  <si>
    <t>2021-11-24 13:03:57</t>
  </si>
  <si>
    <t>否</t>
  </si>
  <si>
    <t>汇智国际旅游发展有限公司</t>
  </si>
  <si>
    <t>直采</t>
  </si>
  <si>
    <t>2310103</t>
  </si>
  <si>
    <t>广州白云宾馆</t>
  </si>
  <si>
    <t>568.00</t>
  </si>
  <si>
    <t>2021-11-24 12:27:14</t>
  </si>
  <si>
    <t>2309861</t>
  </si>
  <si>
    <t>布丁酒店(上海华师大金沙江地铁站店)</t>
  </si>
  <si>
    <t>126.06</t>
  </si>
  <si>
    <t>2021-11-24 08:33:34</t>
  </si>
  <si>
    <t>直连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</si>
</sst>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2" borderId="5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16854843253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44524</v>
      </c>
      <c r="G2" s="5">
        <v>44525</v>
      </c>
      <c r="H2" s="4">
        <v>1</v>
      </c>
      <c r="I2" s="4">
        <v>1</v>
      </c>
      <c r="J2" s="4">
        <v>1</v>
      </c>
      <c r="K2" s="4" t="s">
        <v>29</v>
      </c>
      <c r="L2" s="4">
        <v>126.06</v>
      </c>
      <c r="M2" s="4">
        <v>126.06</v>
      </c>
      <c r="N2" s="4" t="s">
        <v>30</v>
      </c>
      <c r="O2" s="4" t="s">
        <v>31</v>
      </c>
      <c r="P2" s="4" t="s">
        <v>32</v>
      </c>
      <c r="Q2" s="4">
        <v>0</v>
      </c>
      <c r="R2" s="6">
        <v>44524</v>
      </c>
      <c r="S2" s="5">
        <v>44540</v>
      </c>
      <c r="T2" s="4" t="s">
        <v>33</v>
      </c>
      <c r="U2" s="4">
        <v>126.06</v>
      </c>
      <c r="V2" s="4">
        <v>0</v>
      </c>
      <c r="W2" s="4">
        <v>0</v>
      </c>
      <c r="X2" s="4">
        <v>2309861</v>
      </c>
    </row>
    <row r="3" s="4" customFormat="1" spans="1:25">
      <c r="A3" s="4">
        <v>16855815159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44524</v>
      </c>
      <c r="G3" s="5">
        <v>44525</v>
      </c>
      <c r="H3" s="4">
        <v>1</v>
      </c>
      <c r="I3" s="4">
        <v>1</v>
      </c>
      <c r="J3" s="4">
        <v>1</v>
      </c>
      <c r="K3" s="4" t="s">
        <v>29</v>
      </c>
      <c r="L3" s="4">
        <v>568</v>
      </c>
      <c r="M3" s="4">
        <v>568</v>
      </c>
      <c r="N3" s="4" t="s">
        <v>36</v>
      </c>
      <c r="O3" s="4" t="s">
        <v>31</v>
      </c>
      <c r="P3" s="4" t="s">
        <v>32</v>
      </c>
      <c r="Q3" s="4">
        <v>0</v>
      </c>
      <c r="R3" s="6">
        <v>44524</v>
      </c>
      <c r="S3" s="5">
        <v>44540</v>
      </c>
      <c r="T3" s="4" t="s">
        <v>33</v>
      </c>
      <c r="U3" s="4">
        <v>568</v>
      </c>
      <c r="V3" s="4">
        <v>0</v>
      </c>
      <c r="W3" s="4">
        <v>0</v>
      </c>
      <c r="X3" s="4">
        <v>2310103</v>
      </c>
      <c r="Y3" s="4" t="s">
        <v>37</v>
      </c>
    </row>
    <row r="4" s="4" customFormat="1" spans="1:24">
      <c r="A4" s="4">
        <v>16856007157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44524</v>
      </c>
      <c r="G4" s="5">
        <v>44525</v>
      </c>
      <c r="H4" s="4">
        <v>3</v>
      </c>
      <c r="I4" s="4">
        <v>1</v>
      </c>
      <c r="J4" s="4">
        <v>3</v>
      </c>
      <c r="K4" s="4" t="s">
        <v>29</v>
      </c>
      <c r="L4" s="4">
        <v>1008</v>
      </c>
      <c r="M4" s="4">
        <v>1008</v>
      </c>
      <c r="N4" s="4" t="s">
        <v>40</v>
      </c>
      <c r="O4" s="4" t="s">
        <v>31</v>
      </c>
      <c r="P4" s="4" t="s">
        <v>32</v>
      </c>
      <c r="Q4" s="4">
        <v>0</v>
      </c>
      <c r="R4" s="6">
        <v>44524</v>
      </c>
      <c r="S4" s="5">
        <v>44540</v>
      </c>
      <c r="T4" s="4" t="s">
        <v>33</v>
      </c>
      <c r="U4" s="4">
        <v>1008</v>
      </c>
      <c r="V4" s="4">
        <v>0</v>
      </c>
      <c r="W4" s="4">
        <v>0</v>
      </c>
      <c r="X4" s="4">
        <v>2310180</v>
      </c>
    </row>
    <row r="5" s="4" customFormat="1" spans="1:24">
      <c r="A5" s="4">
        <v>16856415799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44524</v>
      </c>
      <c r="G5" s="5">
        <v>44525</v>
      </c>
      <c r="H5" s="4">
        <v>1</v>
      </c>
      <c r="I5" s="4">
        <v>1</v>
      </c>
      <c r="J5" s="4">
        <v>1</v>
      </c>
      <c r="K5" s="4" t="s">
        <v>29</v>
      </c>
      <c r="L5" s="4">
        <v>164.3</v>
      </c>
      <c r="M5" s="4">
        <v>164.3</v>
      </c>
      <c r="N5" s="4" t="s">
        <v>43</v>
      </c>
      <c r="O5" s="4" t="s">
        <v>31</v>
      </c>
      <c r="P5" s="4" t="s">
        <v>32</v>
      </c>
      <c r="Q5" s="4">
        <v>0</v>
      </c>
      <c r="R5" s="6">
        <v>44524</v>
      </c>
      <c r="S5" s="5">
        <v>44540</v>
      </c>
      <c r="T5" s="4" t="s">
        <v>33</v>
      </c>
      <c r="U5" s="4">
        <v>164.3</v>
      </c>
      <c r="V5" s="4">
        <v>0</v>
      </c>
      <c r="W5" s="4">
        <v>0</v>
      </c>
      <c r="X5" s="4">
        <v>2310298</v>
      </c>
    </row>
    <row r="6" s="4" customFormat="1" spans="1:24">
      <c r="A6" s="4">
        <v>16856415799</v>
      </c>
      <c r="B6" s="4" t="s">
        <v>25</v>
      </c>
      <c r="C6" s="4" t="s">
        <v>44</v>
      </c>
      <c r="D6" s="4" t="s">
        <v>41</v>
      </c>
      <c r="E6" s="4" t="s">
        <v>42</v>
      </c>
      <c r="F6" s="5">
        <v>44524</v>
      </c>
      <c r="G6" s="5">
        <v>44525</v>
      </c>
      <c r="H6" s="4">
        <v>1</v>
      </c>
      <c r="I6" s="4">
        <v>1</v>
      </c>
      <c r="J6" s="4">
        <v>1</v>
      </c>
      <c r="K6" s="4" t="s">
        <v>29</v>
      </c>
      <c r="L6" s="4">
        <v>-164.3</v>
      </c>
      <c r="M6" s="4">
        <v>-164.3</v>
      </c>
      <c r="N6" s="4" t="s">
        <v>43</v>
      </c>
      <c r="O6" s="4" t="s">
        <v>31</v>
      </c>
      <c r="P6" s="4" t="s">
        <v>32</v>
      </c>
      <c r="Q6" s="4">
        <v>0</v>
      </c>
      <c r="R6" s="6">
        <v>44524</v>
      </c>
      <c r="S6" s="5">
        <v>44540</v>
      </c>
      <c r="T6" s="4" t="s">
        <v>33</v>
      </c>
      <c r="U6" s="4">
        <v>-164.3</v>
      </c>
      <c r="V6" s="4">
        <v>0</v>
      </c>
      <c r="W6" s="4">
        <v>0</v>
      </c>
      <c r="X6" s="4">
        <v>2310298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F28" sqref="F28"/>
    </sheetView>
  </sheetViews>
  <sheetFormatPr defaultColWidth="9" defaultRowHeight="13.5"/>
  <cols>
    <col min="1" max="1" width="12.87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4">
        <v>16854843253</v>
      </c>
      <c r="B2" s="5">
        <v>44524</v>
      </c>
      <c r="C2" s="5">
        <v>44525</v>
      </c>
      <c r="D2" s="4">
        <v>126.06</v>
      </c>
      <c r="E2" s="4" t="str">
        <f>VLOOKUP(A2,HOP!A:L,12,0)</f>
        <v>126.06</v>
      </c>
      <c r="F2" s="4" t="str">
        <f>VLOOKUP(A2,HOP!A:C,3,0)</f>
        <v>2309861</v>
      </c>
      <c r="G2" s="4">
        <f>D2-E2</f>
        <v>0</v>
      </c>
      <c r="H2" s="4" t="str">
        <f>$H$1&amp;F2</f>
        <v>，2309861</v>
      </c>
      <c r="I2" s="4" t="str">
        <f>VLOOKUP(A2,HOP!A:T,20,0)</f>
        <v>直连</v>
      </c>
    </row>
    <row r="3" s="4" customFormat="1" spans="1:9">
      <c r="A3" s="4">
        <v>16855815159</v>
      </c>
      <c r="B3" s="5">
        <v>44524</v>
      </c>
      <c r="C3" s="5">
        <v>44525</v>
      </c>
      <c r="D3" s="4">
        <v>568</v>
      </c>
      <c r="E3" s="4" t="str">
        <f>VLOOKUP(A3,HOP!A:L,12,0)</f>
        <v>568.00</v>
      </c>
      <c r="F3" s="4" t="str">
        <f>VLOOKUP(A3,HOP!A:C,3,0)</f>
        <v>2310103</v>
      </c>
      <c r="G3" s="4">
        <f>D3-E3</f>
        <v>0</v>
      </c>
      <c r="H3" s="4" t="str">
        <f>$H$1&amp;F3</f>
        <v>，2310103</v>
      </c>
      <c r="I3" s="4" t="str">
        <f>VLOOKUP(A3,HOP!A:T,20,0)</f>
        <v>直采</v>
      </c>
    </row>
    <row r="4" s="4" customFormat="1" spans="1:9">
      <c r="A4" s="4">
        <v>16856007157</v>
      </c>
      <c r="B4" s="5">
        <v>44524</v>
      </c>
      <c r="C4" s="5">
        <v>44525</v>
      </c>
      <c r="D4" s="4">
        <v>1008</v>
      </c>
      <c r="E4" s="4" t="str">
        <f>VLOOKUP(A4,HOP!A:L,12,0)</f>
        <v>1008.00</v>
      </c>
      <c r="F4" s="4" t="str">
        <f>VLOOKUP(A4,HOP!A:C,3,0)</f>
        <v>2310180</v>
      </c>
      <c r="G4" s="4">
        <f>D4-E4</f>
        <v>0</v>
      </c>
      <c r="H4" s="4" t="str">
        <f>$H$1&amp;F4</f>
        <v>，2310180</v>
      </c>
      <c r="I4" s="4" t="str">
        <f>VLOOKUP(A4,HOP!A:T,20,0)</f>
        <v>直采</v>
      </c>
    </row>
    <row r="5" s="4" customFormat="1" hidden="1" spans="1:9">
      <c r="A5" s="4">
        <v>16856415799</v>
      </c>
      <c r="B5" s="5">
        <v>44524</v>
      </c>
      <c r="C5" s="5">
        <v>44525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VLOOKUP(A5,HOP!A:T,20,0)</f>
        <v>#N/A</v>
      </c>
    </row>
    <row r="7" spans="4:4">
      <c r="D7" s="4">
        <f>SUM(D2:D6)</f>
        <v>1702.06</v>
      </c>
    </row>
    <row r="13" spans="1:5">
      <c r="A13" s="4" t="s">
        <v>46</v>
      </c>
      <c r="D13" s="4">
        <v>1576</v>
      </c>
      <c r="E13" s="4">
        <v>1926.52</v>
      </c>
    </row>
    <row r="14" spans="1:5">
      <c r="A14" s="4" t="s">
        <v>47</v>
      </c>
      <c r="D14" s="4">
        <v>126.06</v>
      </c>
      <c r="E14" s="4">
        <v>154.09</v>
      </c>
    </row>
    <row r="15" spans="1:5">
      <c r="A15" s="4" t="s">
        <v>48</v>
      </c>
      <c r="D15" s="4">
        <f>SUBTOTAL(9,D13:D14)</f>
        <v>1702.06</v>
      </c>
      <c r="E15" s="4">
        <f>SUBTOTAL(9,E13:E14)</f>
        <v>2080.61</v>
      </c>
    </row>
    <row r="16" spans="1:1">
      <c r="A16" s="4" t="s">
        <v>49</v>
      </c>
    </row>
  </sheetData>
  <autoFilter ref="A1:XFD7">
    <filterColumn colId="3">
      <filters blank="1">
        <filter val="126.06"/>
        <filter val="1702.06"/>
        <filter val="568"/>
        <filter val="10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M20" sqref="M20"/>
    </sheetView>
  </sheetViews>
  <sheetFormatPr defaultColWidth="8" defaultRowHeight="12.75" outlineLevelRow="3"/>
  <cols>
    <col min="1" max="1" width="11.125" style="1"/>
    <col min="2" max="2" width="8" style="1"/>
    <col min="3" max="3" width="8.625" style="1" customWidth="1"/>
    <col min="4" max="16383" width="8" style="1"/>
  </cols>
  <sheetData>
    <row r="1" s="1" customFormat="1" spans="1:20">
      <c r="A1" s="2" t="s">
        <v>50</v>
      </c>
      <c r="B1" s="2" t="s">
        <v>51</v>
      </c>
      <c r="C1" s="2" t="s">
        <v>52</v>
      </c>
      <c r="D1" s="2" t="s">
        <v>53</v>
      </c>
      <c r="E1" s="2" t="s">
        <v>13</v>
      </c>
      <c r="F1" s="2" t="s">
        <v>5</v>
      </c>
      <c r="G1" s="2" t="s">
        <v>6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66</v>
      </c>
    </row>
    <row r="2" s="1" customFormat="1" spans="1:20">
      <c r="A2" s="3">
        <v>16856007157</v>
      </c>
      <c r="B2" s="1" t="s">
        <v>67</v>
      </c>
      <c r="C2" s="1" t="s">
        <v>68</v>
      </c>
      <c r="D2" s="1" t="s">
        <v>69</v>
      </c>
      <c r="E2" s="1" t="s">
        <v>40</v>
      </c>
      <c r="F2" s="1" t="s">
        <v>67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</row>
    <row r="3" s="1" customFormat="1" spans="1:20">
      <c r="A3" s="3">
        <v>16855815159</v>
      </c>
      <c r="B3" s="1" t="s">
        <v>67</v>
      </c>
      <c r="C3" s="1" t="s">
        <v>81</v>
      </c>
      <c r="D3" s="1" t="s">
        <v>82</v>
      </c>
      <c r="E3" s="1" t="s">
        <v>36</v>
      </c>
      <c r="F3" s="1" t="s">
        <v>67</v>
      </c>
      <c r="G3" s="1" t="s">
        <v>70</v>
      </c>
      <c r="H3" s="1" t="s">
        <v>71</v>
      </c>
      <c r="I3" s="1" t="s">
        <v>83</v>
      </c>
      <c r="J3" s="1" t="s">
        <v>73</v>
      </c>
      <c r="K3" s="1" t="s">
        <v>83</v>
      </c>
      <c r="L3" s="1" t="s">
        <v>83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84</v>
      </c>
      <c r="R3" s="1" t="s">
        <v>78</v>
      </c>
      <c r="S3" s="1" t="s">
        <v>79</v>
      </c>
      <c r="T3" s="1" t="s">
        <v>80</v>
      </c>
    </row>
    <row r="4" s="1" customFormat="1" spans="1:20">
      <c r="A4" s="3">
        <v>16854843253</v>
      </c>
      <c r="B4" s="1" t="s">
        <v>67</v>
      </c>
      <c r="C4" s="1" t="s">
        <v>85</v>
      </c>
      <c r="D4" s="1" t="s">
        <v>86</v>
      </c>
      <c r="E4" s="1" t="s">
        <v>30</v>
      </c>
      <c r="F4" s="1" t="s">
        <v>67</v>
      </c>
      <c r="G4" s="1" t="s">
        <v>70</v>
      </c>
      <c r="H4" s="1" t="s">
        <v>71</v>
      </c>
      <c r="I4" s="1" t="s">
        <v>87</v>
      </c>
      <c r="J4" s="1" t="s">
        <v>73</v>
      </c>
      <c r="K4" s="1" t="s">
        <v>87</v>
      </c>
      <c r="L4" s="1" t="s">
        <v>87</v>
      </c>
      <c r="M4" s="1" t="s">
        <v>74</v>
      </c>
      <c r="N4" s="1" t="s">
        <v>74</v>
      </c>
      <c r="O4" s="1" t="s">
        <v>75</v>
      </c>
      <c r="P4" s="1" t="s">
        <v>76</v>
      </c>
      <c r="Q4" s="1" t="s">
        <v>88</v>
      </c>
      <c r="R4" s="1" t="s">
        <v>78</v>
      </c>
      <c r="S4" s="1" t="s">
        <v>79</v>
      </c>
      <c r="T4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2021-12-10T01:25:40Z</dcterms:created>
  <dcterms:modified xsi:type="dcterms:W3CDTF">2021-12-10T01:33:03Z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015CC6FFC484441A9665213E44AE6533</vt:lpwstr>
  </property>
  <property fmtid="{D5CDD505-2E9C-101B-9397-08002B2CF9AE}" pid="3" name="KSOProductBuildVer">
    <vt:lpwstr>2052-11.1.0.11115</vt:lpwstr>
  </property>
</Properties>
</file>