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<sst xmlns="http://schemas.openxmlformats.org/spreadsheetml/2006/main" count="723" uniqueCount="281">
  <si>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</si>
  <si>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</si>
  <si>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</si>
  <si>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</si>
  <si>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</si>
  <si>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</si>
  <si>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</si>
  <si>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</si>
  <si>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</si>
  <si>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</si>
  <si>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</si>
  <si>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</si>
  <si>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</si>
  <si>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</si>
  <si>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</si>
  <si>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</si>
  <si>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</si>
  <si>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</si>
  <si>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</si>
  <si>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</si>
  <si>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</si>
  <si>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</si>
  <si>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</si>
  <si>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</si>
  <si>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</si>
  <si>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</si>
  <si>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</si>
  <si>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[北果阿县]果阿潘吉姆丽怡酒店(Country Inn &amp; Suites by Radisson, Goa Panjim)(44808721)</t>
  </si>
  <si>
    <t>标准房&lt;不退款&gt;&lt;2人入住&gt;</t>
  </si>
  <si>
    <t>USD</t>
  </si>
  <si>
    <t>Lajpal/Arjun,Khatri/Yashika</t>
  </si>
  <si>
    <t>CA5326211210USD</t>
  </si>
  <si>
    <t>未提现</t>
  </si>
  <si>
    <t>携程开票</t>
  </si>
  <si>
    <t>[布卢明顿]美国商场丽笙酒店(Radisson Blu Mall of America)(39616561)</t>
  </si>
  <si>
    <t>客房（特大床）&lt;不退款&gt;&lt;2人入住&gt;</t>
  </si>
  <si>
    <t>Ayyub/Laila</t>
  </si>
  <si>
    <t>[布莱顿霍夫]布莱顿格兰德酒店(The Grand Brighton)(46875640)</t>
  </si>
  <si>
    <t>经典双床房&lt;不退款&gt;&lt;2人入住&gt;</t>
  </si>
  <si>
    <t>Weatherill/Julie</t>
  </si>
  <si>
    <t>[丹那拉打]曼提吉旅馆(Mentigi Guesthouse)(48446328)</t>
  </si>
  <si>
    <t>三人房&lt;1&gt;&lt;不退款&gt;&lt;2人入住&gt;</t>
  </si>
  <si>
    <t>Syahrin/Azli,Syahrin/Azli</t>
  </si>
  <si>
    <t>[布鲁塞尔]布鲁塞尔贝德福德酒店和会议中心(Bedford Hotel &amp; Congress Centre Brussels)(37198875)</t>
  </si>
  <si>
    <t>客房&lt;不退款&gt;&lt;2人入住&gt;</t>
  </si>
  <si>
    <t>Maclet/Dylan</t>
  </si>
  <si>
    <t>[阿内多]里奥哈阿尔内多宜必思尚品酒店(Hotel Ibis Styles La Rioja Arnedo)(37208514)</t>
  </si>
  <si>
    <t>标准大号床房&lt;不退款&gt;&lt;2人入住&gt;</t>
  </si>
  <si>
    <t>FUENTE PEREZ/MARIA ELENA</t>
  </si>
  <si>
    <t>[纽约]纽约广场-费尔蒙管理酒店(The Plaza New York- A Fairmont Managed Hotel)(37221298)</t>
  </si>
  <si>
    <t>广场客房&lt;不退款&gt;&lt;2人入住&gt;</t>
  </si>
  <si>
    <t>wu/pingheng</t>
  </si>
  <si>
    <t>[奥兰多]格兰德维斯塔万豪酒店(Marriott's Grande Vista)(39038594)</t>
  </si>
  <si>
    <t>特大床房带阳台沙发床&lt;2人入住&gt;&lt;IBU黄金会员专享&gt;&lt;不退款&gt;</t>
  </si>
  <si>
    <t>Silva/Alex Sandro</t>
  </si>
  <si>
    <t>[好莱坞]谢尔登酒店(Hotel Sheldon)(40138925)</t>
  </si>
  <si>
    <t>标准间2双人床（海滨）&lt;不退款&gt;&lt;2人入住&gt;</t>
  </si>
  <si>
    <t>Wooten/Kelly</t>
  </si>
  <si>
    <t>[奇克托瓦加]纽约布法罗机场千禧酒店(Millennium Buffalo)(37202956)</t>
  </si>
  <si>
    <t>特大床房&lt;不退款&gt;&lt;2人入住&gt;</t>
  </si>
  <si>
    <t>Keszczyk/Jacob</t>
  </si>
  <si>
    <t>[科尔多瓦]欧洲之星宫殿酒店科尔多瓦(Eurostars Cordoba Palace)(37196841)</t>
  </si>
  <si>
    <t>高级双人床房&lt;不退款&gt;&lt;2人入住&gt;</t>
  </si>
  <si>
    <t>Castro Soto/Jose Maria</t>
  </si>
  <si>
    <t>[纽波特海滩]纽波特海滩智选假日酒店(Holiday Inn Express Newport Beach, an Ihg Hotel)(37230263)</t>
  </si>
  <si>
    <t>标准房&lt;2人入住&gt;&lt;不退款&gt;&lt;早餐&gt;</t>
  </si>
  <si>
    <t>Cain/John</t>
  </si>
  <si>
    <t>[仁川]金色郁金香仁川机场酒店&amp;套房(GOLDEN TULIP Incheon Airport Hotel &amp; Suites)(37205813)</t>
  </si>
  <si>
    <t>标准大床房&lt;不退款&gt;&lt;2人入住&gt;</t>
  </si>
  <si>
    <t>JEON/JEONG SUK,JEON/JEONG YEON,KIM/SUN HEE,JEON/KYOUNG SEOK</t>
  </si>
  <si>
    <t>[贝尼东]王朝酒店(Dynastic)(39063093)</t>
  </si>
  <si>
    <t>经典房&lt;不退款&gt;&lt;2人入住&gt;</t>
  </si>
  <si>
    <t>Crilly/Margaret</t>
  </si>
  <si>
    <t>[Chalkida]帕里瑞亚酒店(Paliria Hotel)(40031862)</t>
  </si>
  <si>
    <t>双人房（海景）&lt;不退款&gt;&lt;2人入住&gt;</t>
  </si>
  <si>
    <t>Dahl/Niklas</t>
  </si>
  <si>
    <t>取消</t>
  </si>
  <si>
    <t>[加的斯]雷吉奥加的斯酒店(Hotel Regio Cádiz)(39616125)</t>
  </si>
  <si>
    <t>双人间&lt;不退款&gt;&lt;2人入住&gt;</t>
  </si>
  <si>
    <t>RUEDA GONZALEZ/JOSE ANTONIO</t>
  </si>
  <si>
    <t>[阿拉卡茹]阿拉卡茹阿尔库斯酒店(Arcus Hotel Aracaju by Atlantica)(39669525)</t>
  </si>
  <si>
    <t>高级双人房&lt;不退款&gt;&lt;2人入住&gt;</t>
  </si>
  <si>
    <t>DUARTE/JOAO MARCOS,DUARTE/VERA LUCIA</t>
  </si>
  <si>
    <t>[阿尔梅里亚]阿尔梅里亚AC酒店(AC Hotel Almería by Marriott)(39687100)</t>
  </si>
  <si>
    <t>标准双床房&lt;不退款&gt;&lt;2人入住&gt;</t>
  </si>
  <si>
    <t>Serruys/Caroline</t>
  </si>
  <si>
    <t>[莱克伍德]丹佛市西联邦中心万豪费尔菲尔德酒店(Fairfield Inn &amp; Suites Denver West/Federal Center)(40116133)</t>
  </si>
  <si>
    <t>客房1张特大床&lt;2人入住&gt;&lt;IBU黄金会员专享&gt;&lt;不退款&gt;</t>
  </si>
  <si>
    <t>Reppart/Travis</t>
  </si>
  <si>
    <t>[雅加达]班达拉雅加达机场费尔姆7号度假酒店(FM7 Resort Hotel Bandara Jakarta Airport)(37201222)</t>
  </si>
  <si>
    <t>高级房&lt;不退款&gt;&lt;2人入住&gt;</t>
  </si>
  <si>
    <t>LAI/YUNCHIEH,PRATIWI/LINDA</t>
  </si>
  <si>
    <t>[卡加延德奥罗]卡加延德奥罗雪松森特里奥酒店(Seda Centrio - Cagayan de Oro)(44800680)</t>
  </si>
  <si>
    <t>豪华房&lt;不退款&gt;&lt;2人入住&gt;</t>
  </si>
  <si>
    <t>Amindato/Raisa</t>
  </si>
  <si>
    <t>Causon/Jonah,Causon/Jonah</t>
  </si>
  <si>
    <t>[null](70664860)</t>
  </si>
  <si>
    <t>[萨拉戈萨]阿拉贡国王费尔南多二世水疗酒店(Eurostars Rey Fernando)(47469290)</t>
  </si>
  <si>
    <t>双床房&lt;不退款&gt;&lt;2人入住&gt;</t>
  </si>
  <si>
    <t>Abril/Jose</t>
  </si>
  <si>
    <t>退单</t>
  </si>
  <si>
    <t>[芝加哥]克拉里奇牛津酒店(Claridge House)(44691362)</t>
  </si>
  <si>
    <t>大号床房&lt;不退款&gt;&lt;2人入住&gt;</t>
  </si>
  <si>
    <t>Nelson/Lacey Elizabeth,Dubs/Ryan</t>
  </si>
  <si>
    <t>，</t>
  </si>
  <si>
    <t>本期扣款75.07元</t>
  </si>
  <si>
    <t>A211210095859481</t>
  </si>
  <si>
    <t>USD / HKD 当前参考汇率: 7.79734</t>
  </si>
  <si>
    <t>总计：3495.93 USD/
27258.95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</si>
  <si>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</si>
  <si>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</si>
  <si>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</si>
  <si>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</si>
  <si>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</si>
  <si>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</si>
  <si>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</si>
  <si>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</si>
  <si>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</si>
  <si>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</si>
  <si>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</si>
  <si>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</si>
  <si>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</si>
  <si>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</si>
  <si>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</si>
  <si>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</si>
  <si>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</si>
  <si>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2021-12-06</t>
  </si>
  <si>
    <t>2329412</t>
  </si>
  <si>
    <t>阿拉贡国王费尔南多二世水疗酒店</t>
  </si>
  <si>
    <t>Abril Jose</t>
  </si>
  <si>
    <t>2021-12-07</t>
  </si>
  <si>
    <t>退房日周结</t>
  </si>
  <si>
    <t>383.40</t>
  </si>
  <si>
    <t>60.00</t>
  </si>
  <si>
    <t>0</t>
  </si>
  <si>
    <t>0.00</t>
  </si>
  <si>
    <t>携程盛景国际直连</t>
  </si>
  <si>
    <t>2021-12-06 20:51:52</t>
  </si>
  <si>
    <t>否</t>
  </si>
  <si>
    <t>汇智国际旅游发展有限公司</t>
  </si>
  <si>
    <t>直连</t>
  </si>
  <si>
    <t>2329237</t>
  </si>
  <si>
    <t>梭罗回教酒店</t>
  </si>
  <si>
    <t>mardiyono mardiyono</t>
  </si>
  <si>
    <t>134.19</t>
  </si>
  <si>
    <t>21.00</t>
  </si>
  <si>
    <t>2021-12-06 19:10:29</t>
  </si>
  <si>
    <t>2329085</t>
  </si>
  <si>
    <t>塞达中心酒店</t>
  </si>
  <si>
    <t>Causon Jonah,Causon Jonah</t>
  </si>
  <si>
    <t>460.08</t>
  </si>
  <si>
    <t>72.00</t>
  </si>
  <si>
    <t>2021-12-06 17:49:45</t>
  </si>
  <si>
    <t>2328636</t>
  </si>
  <si>
    <t>Amindato Raisa</t>
  </si>
  <si>
    <t>2021-12-06 12:45:44</t>
  </si>
  <si>
    <t>2328535</t>
  </si>
  <si>
    <t>雅加达弗姆 7 号度假酒店</t>
  </si>
  <si>
    <t>LAI YUNCHIEH,PRATIWI LINDA</t>
  </si>
  <si>
    <t>274.77</t>
  </si>
  <si>
    <t>43.00</t>
  </si>
  <si>
    <t>2021-12-06 11:40:46</t>
  </si>
  <si>
    <t>2328232</t>
  </si>
  <si>
    <t>丹佛市西联邦中心万豪费尔菲尔德套房酒店</t>
  </si>
  <si>
    <t>Reppart Travis</t>
  </si>
  <si>
    <t>575.10</t>
  </si>
  <si>
    <t>90.00</t>
  </si>
  <si>
    <t>2021-12-06 03:28:10</t>
  </si>
  <si>
    <t>2328228</t>
  </si>
  <si>
    <t>阿尔梅里亚万豪AC酒店</t>
  </si>
  <si>
    <t>Serruys Caroline</t>
  </si>
  <si>
    <t>485.64</t>
  </si>
  <si>
    <t>76.00</t>
  </si>
  <si>
    <t>2021-12-06 03:13:03</t>
  </si>
  <si>
    <t>2021-12-05</t>
  </si>
  <si>
    <t>2328172</t>
  </si>
  <si>
    <t>阿拉卡茹凯富酒店</t>
  </si>
  <si>
    <t>DUARTE JOAO MARCOS,DUARTE VERA LUCIA</t>
  </si>
  <si>
    <t>204.48</t>
  </si>
  <si>
    <t>32.00</t>
  </si>
  <si>
    <t>2021-12-05 23:41:53</t>
  </si>
  <si>
    <t>2328163</t>
  </si>
  <si>
    <t>雷吉奥加卡地斯酒店</t>
  </si>
  <si>
    <t>RUEDA GONZALEZ JOSE ANTONIO</t>
  </si>
  <si>
    <t>2021-12-05 23:19:44</t>
  </si>
  <si>
    <t>2021-12-04</t>
  </si>
  <si>
    <t>2327429</t>
  </si>
  <si>
    <t>帕利里亚酒店</t>
  </si>
  <si>
    <t>Dahl Niklas</t>
  </si>
  <si>
    <t>1418.58</t>
  </si>
  <si>
    <t>222.00</t>
  </si>
  <si>
    <t>2021-12-04 20:50:41</t>
  </si>
  <si>
    <t>2021-12-03</t>
  </si>
  <si>
    <t>2325694</t>
  </si>
  <si>
    <t>王朝酒店</t>
  </si>
  <si>
    <t>Crilly Margaret</t>
  </si>
  <si>
    <t>1226.98</t>
  </si>
  <si>
    <t>192.00</t>
  </si>
  <si>
    <t>2021-12-03 19:45:28</t>
  </si>
  <si>
    <t>2021-11-30</t>
  </si>
  <si>
    <t>2319231</t>
  </si>
  <si>
    <t>纽波特海滩智选假日酒店</t>
  </si>
  <si>
    <t>Cain John</t>
  </si>
  <si>
    <t>838.66</t>
  </si>
  <si>
    <t>131.00</t>
  </si>
  <si>
    <t>2021-11-30 09:29:23</t>
  </si>
  <si>
    <t>2021-11-29</t>
  </si>
  <si>
    <t>2318719</t>
  </si>
  <si>
    <t>欧洲之星宫殿酒店</t>
  </si>
  <si>
    <t>Castro Soto Jose Maria</t>
  </si>
  <si>
    <t>1198.11</t>
  </si>
  <si>
    <t>187.00</t>
  </si>
  <si>
    <t>2021-11-29 19:04:58</t>
  </si>
  <si>
    <t>2021-11-28</t>
  </si>
  <si>
    <t>2316502</t>
  </si>
  <si>
    <t>纽约布法罗机场千禧酒店</t>
  </si>
  <si>
    <t>Keszczyk Jacob</t>
  </si>
  <si>
    <t>1050.75</t>
  </si>
  <si>
    <t>164.00</t>
  </si>
  <si>
    <t>2021-11-28 01:37:31</t>
  </si>
  <si>
    <t>2021-11-26</t>
  </si>
  <si>
    <t>2313117</t>
  </si>
  <si>
    <t>谢尔登酒店</t>
  </si>
  <si>
    <t>Wooten Kelly</t>
  </si>
  <si>
    <t>1932.80</t>
  </si>
  <si>
    <t>302.00</t>
  </si>
  <si>
    <t>2021-11-26 06:04:21</t>
  </si>
  <si>
    <t>2313104</t>
  </si>
  <si>
    <t>格兰德维斯塔万豪酒店</t>
  </si>
  <si>
    <t>Silva Alex Sandro</t>
  </si>
  <si>
    <t>1049.60</t>
  </si>
  <si>
    <t>2021-11-26 04:08:31</t>
  </si>
  <si>
    <t>2021-11-23</t>
  </si>
  <si>
    <t>2309640</t>
  </si>
  <si>
    <t>广场纽约酒店</t>
  </si>
  <si>
    <t>wu pingheng</t>
  </si>
  <si>
    <t>6265.11</t>
  </si>
  <si>
    <t>979.00</t>
  </si>
  <si>
    <t>2021-11-23 22:25:31</t>
  </si>
  <si>
    <t>2021-11-14</t>
  </si>
  <si>
    <t>2299043</t>
  </si>
  <si>
    <t>IBIS STYLES LA RIOJA ARNEDO</t>
  </si>
  <si>
    <t>FUENTE PEREZ MARIA ELENA</t>
  </si>
  <si>
    <t>971.89</t>
  </si>
  <si>
    <t>152.00</t>
  </si>
  <si>
    <t>2021-11-14 00:05:29</t>
  </si>
  <si>
    <t>2021-11-12</t>
  </si>
  <si>
    <t>2297439</t>
  </si>
  <si>
    <t>布鲁塞尔贝德福德酒店和会议中心</t>
  </si>
  <si>
    <t>Maclet Dylan</t>
  </si>
  <si>
    <t>1293.61</t>
  </si>
  <si>
    <t>202.00</t>
  </si>
  <si>
    <t>2021-11-12 07:06:38</t>
  </si>
  <si>
    <t>2021-11-11</t>
  </si>
  <si>
    <t>2296735</t>
  </si>
  <si>
    <t>Mentigi Guesthouse</t>
  </si>
  <si>
    <t>Syahrin Azli,Syahrin Azli</t>
  </si>
  <si>
    <t>185.75</t>
  </si>
  <si>
    <t>29.00</t>
  </si>
  <si>
    <t>2021-11-11 16:17:57</t>
  </si>
  <si>
    <t>2021-11-02</t>
  </si>
  <si>
    <t>2287524</t>
  </si>
  <si>
    <t>布莱顿格兰德酒店</t>
  </si>
  <si>
    <t>Weatherill Julie</t>
  </si>
  <si>
    <t>815.09</t>
  </si>
  <si>
    <t>127.00</t>
  </si>
  <si>
    <t>2021-11-02 01:29:37</t>
  </si>
  <si>
    <t>2021-10-22</t>
  </si>
  <si>
    <t>2281600</t>
  </si>
  <si>
    <t>美洲购物中心丽笙酒店</t>
  </si>
  <si>
    <t>Ayyub Laila</t>
  </si>
  <si>
    <t>800.75</t>
  </si>
  <si>
    <t>125.00</t>
  </si>
  <si>
    <t>2021-10-22 11:05:03</t>
  </si>
  <si>
    <t>2021-10-17</t>
  </si>
  <si>
    <t>2278903</t>
  </si>
  <si>
    <t>果阿潘吉姆丽怡酒店</t>
  </si>
  <si>
    <t>Lajpal Arjun,Khatri Yashika</t>
  </si>
  <si>
    <t>251.51</t>
  </si>
  <si>
    <t>39.00</t>
  </si>
  <si>
    <t>2021-10-17 03:15:23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</si>
</sst>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27" sqref="$A27:$XFD2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16574151744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44537</v>
      </c>
      <c r="H2" s="4">
        <v>1</v>
      </c>
      <c r="I2" s="4">
        <v>1</v>
      </c>
      <c r="J2" s="4">
        <v>1</v>
      </c>
      <c r="K2" s="4" t="s">
        <v>29</v>
      </c>
      <c r="L2" s="4">
        <v>39</v>
      </c>
      <c r="M2" s="4">
        <v>39</v>
      </c>
      <c r="N2" s="4" t="s">
        <v>30</v>
      </c>
      <c r="O2" s="4" t="s">
        <v>31</v>
      </c>
      <c r="P2" s="4" t="s">
        <v>32</v>
      </c>
      <c r="Q2" s="4">
        <v>0</v>
      </c>
      <c r="R2" s="6">
        <v>44486</v>
      </c>
      <c r="S2" s="5">
        <v>44540</v>
      </c>
      <c r="T2" s="4" t="s">
        <v>33</v>
      </c>
      <c r="U2" s="4">
        <v>39</v>
      </c>
      <c r="V2" s="4">
        <v>0</v>
      </c>
      <c r="W2" s="4">
        <v>0</v>
      </c>
      <c r="X2" s="4">
        <v>2278903</v>
      </c>
      <c r="Y2" s="4">
        <v>1034808</v>
      </c>
    </row>
    <row r="3" s="4" customFormat="1" spans="1:23">
      <c r="A3" s="4">
        <v>16625391389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44536</v>
      </c>
      <c r="G3" s="5">
        <v>44537</v>
      </c>
      <c r="H3" s="4">
        <v>1</v>
      </c>
      <c r="I3" s="4">
        <v>1</v>
      </c>
      <c r="J3" s="4">
        <v>1</v>
      </c>
      <c r="K3" s="4" t="s">
        <v>29</v>
      </c>
      <c r="L3" s="4">
        <v>125</v>
      </c>
      <c r="M3" s="4">
        <v>125</v>
      </c>
      <c r="N3" s="4" t="s">
        <v>36</v>
      </c>
      <c r="O3" s="4" t="s">
        <v>31</v>
      </c>
      <c r="P3" s="4" t="s">
        <v>32</v>
      </c>
      <c r="Q3" s="4">
        <v>0</v>
      </c>
      <c r="R3" s="6">
        <v>44491</v>
      </c>
      <c r="S3" s="5">
        <v>44540</v>
      </c>
      <c r="T3" s="4" t="s">
        <v>33</v>
      </c>
      <c r="U3" s="4">
        <v>125</v>
      </c>
      <c r="V3" s="4">
        <v>0</v>
      </c>
      <c r="W3" s="4">
        <v>0</v>
      </c>
    </row>
    <row r="4" s="4" customFormat="1" spans="1:25">
      <c r="A4" s="4">
        <v>16724887941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44536</v>
      </c>
      <c r="G4" s="5">
        <v>44537</v>
      </c>
      <c r="H4" s="4">
        <v>1</v>
      </c>
      <c r="I4" s="4">
        <v>1</v>
      </c>
      <c r="J4" s="4">
        <v>1</v>
      </c>
      <c r="K4" s="4" t="s">
        <v>29</v>
      </c>
      <c r="L4" s="4">
        <v>127</v>
      </c>
      <c r="M4" s="4">
        <v>127</v>
      </c>
      <c r="N4" s="4" t="s">
        <v>39</v>
      </c>
      <c r="O4" s="4" t="s">
        <v>31</v>
      </c>
      <c r="P4" s="4" t="s">
        <v>32</v>
      </c>
      <c r="Q4" s="4">
        <v>0</v>
      </c>
      <c r="R4" s="6">
        <v>44502</v>
      </c>
      <c r="S4" s="5">
        <v>44540</v>
      </c>
      <c r="T4" s="4" t="s">
        <v>33</v>
      </c>
      <c r="U4" s="4">
        <v>127</v>
      </c>
      <c r="V4" s="4">
        <v>0</v>
      </c>
      <c r="W4" s="4">
        <v>0</v>
      </c>
      <c r="X4" s="4">
        <v>2287524</v>
      </c>
      <c r="Y4" s="4">
        <v>99872392</v>
      </c>
    </row>
    <row r="5" s="4" customFormat="1" spans="1:25">
      <c r="A5" s="4">
        <v>16773926802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44536</v>
      </c>
      <c r="G5" s="5">
        <v>44537</v>
      </c>
      <c r="H5" s="4">
        <v>1</v>
      </c>
      <c r="I5" s="4">
        <v>1</v>
      </c>
      <c r="J5" s="4">
        <v>1</v>
      </c>
      <c r="K5" s="4" t="s">
        <v>29</v>
      </c>
      <c r="L5" s="4">
        <v>29</v>
      </c>
      <c r="M5" s="4">
        <v>29</v>
      </c>
      <c r="N5" s="4" t="s">
        <v>42</v>
      </c>
      <c r="O5" s="4" t="s">
        <v>31</v>
      </c>
      <c r="P5" s="4" t="s">
        <v>32</v>
      </c>
      <c r="Q5" s="4">
        <v>0</v>
      </c>
      <c r="R5" s="6">
        <v>44511</v>
      </c>
      <c r="S5" s="5">
        <v>44540</v>
      </c>
      <c r="T5" s="4" t="s">
        <v>33</v>
      </c>
      <c r="U5" s="4">
        <v>29</v>
      </c>
      <c r="V5" s="4">
        <v>0</v>
      </c>
      <c r="W5" s="4">
        <v>0</v>
      </c>
      <c r="X5" s="4">
        <v>2296735</v>
      </c>
      <c r="Y5" s="4">
        <v>1670</v>
      </c>
    </row>
    <row r="6" s="4" customFormat="1" spans="1:23">
      <c r="A6" s="4">
        <v>16776699759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44535</v>
      </c>
      <c r="G6" s="5">
        <v>44537</v>
      </c>
      <c r="H6" s="4">
        <v>1</v>
      </c>
      <c r="I6" s="4">
        <v>2</v>
      </c>
      <c r="J6" s="4">
        <v>2</v>
      </c>
      <c r="K6" s="4" t="s">
        <v>29</v>
      </c>
      <c r="L6" s="4">
        <v>202</v>
      </c>
      <c r="M6" s="4">
        <v>202</v>
      </c>
      <c r="N6" s="4" t="s">
        <v>45</v>
      </c>
      <c r="O6" s="4" t="s">
        <v>31</v>
      </c>
      <c r="P6" s="4" t="s">
        <v>32</v>
      </c>
      <c r="Q6" s="4">
        <v>0</v>
      </c>
      <c r="R6" s="6">
        <v>44512</v>
      </c>
      <c r="S6" s="5">
        <v>44540</v>
      </c>
      <c r="T6" s="4" t="s">
        <v>33</v>
      </c>
      <c r="U6" s="4">
        <v>202</v>
      </c>
      <c r="V6" s="4">
        <v>0</v>
      </c>
      <c r="W6" s="4">
        <v>0</v>
      </c>
    </row>
    <row r="7" s="4" customFormat="1" spans="1:25">
      <c r="A7" s="4">
        <v>16792139848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44535</v>
      </c>
      <c r="G7" s="5">
        <v>44537</v>
      </c>
      <c r="H7" s="4">
        <v>1</v>
      </c>
      <c r="I7" s="4">
        <v>2</v>
      </c>
      <c r="J7" s="4">
        <v>2</v>
      </c>
      <c r="K7" s="4" t="s">
        <v>29</v>
      </c>
      <c r="L7" s="4">
        <v>152</v>
      </c>
      <c r="M7" s="4">
        <v>152</v>
      </c>
      <c r="N7" s="4" t="s">
        <v>48</v>
      </c>
      <c r="O7" s="4" t="s">
        <v>31</v>
      </c>
      <c r="P7" s="4" t="s">
        <v>32</v>
      </c>
      <c r="Q7" s="4">
        <v>0</v>
      </c>
      <c r="R7" s="6">
        <v>44514</v>
      </c>
      <c r="S7" s="5">
        <v>44540</v>
      </c>
      <c r="T7" s="4" t="s">
        <v>33</v>
      </c>
      <c r="U7" s="4">
        <v>152</v>
      </c>
      <c r="V7" s="4">
        <v>0</v>
      </c>
      <c r="W7" s="4">
        <v>0</v>
      </c>
      <c r="X7" s="4">
        <v>2299043</v>
      </c>
      <c r="Y7" s="4">
        <v>58299</v>
      </c>
    </row>
    <row r="8" s="4" customFormat="1" spans="1:25">
      <c r="A8" s="4">
        <v>16850889670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44536</v>
      </c>
      <c r="G8" s="5">
        <v>44537</v>
      </c>
      <c r="H8" s="4">
        <v>1</v>
      </c>
      <c r="I8" s="4">
        <v>1</v>
      </c>
      <c r="J8" s="4">
        <v>1</v>
      </c>
      <c r="K8" s="4" t="s">
        <v>29</v>
      </c>
      <c r="L8" s="4">
        <v>979</v>
      </c>
      <c r="M8" s="4">
        <v>979</v>
      </c>
      <c r="N8" s="4" t="s">
        <v>51</v>
      </c>
      <c r="O8" s="4" t="s">
        <v>31</v>
      </c>
      <c r="P8" s="4" t="s">
        <v>32</v>
      </c>
      <c r="Q8" s="4">
        <v>0</v>
      </c>
      <c r="R8" s="6">
        <v>44523</v>
      </c>
      <c r="S8" s="5">
        <v>44540</v>
      </c>
      <c r="T8" s="4" t="s">
        <v>33</v>
      </c>
      <c r="U8" s="4">
        <v>979</v>
      </c>
      <c r="V8" s="4">
        <v>0</v>
      </c>
      <c r="W8" s="4">
        <v>0</v>
      </c>
      <c r="X8" s="4">
        <v>2309640</v>
      </c>
      <c r="Y8" s="4">
        <v>55744828</v>
      </c>
    </row>
    <row r="9" s="4" customFormat="1" spans="1:25">
      <c r="A9" s="4">
        <v>16865839053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44535</v>
      </c>
      <c r="G9" s="5">
        <v>44537</v>
      </c>
      <c r="H9" s="4">
        <v>1</v>
      </c>
      <c r="I9" s="4">
        <v>2</v>
      </c>
      <c r="J9" s="4">
        <v>2</v>
      </c>
      <c r="K9" s="4" t="s">
        <v>29</v>
      </c>
      <c r="L9" s="4">
        <v>164</v>
      </c>
      <c r="M9" s="4">
        <v>164</v>
      </c>
      <c r="N9" s="4" t="s">
        <v>54</v>
      </c>
      <c r="O9" s="4" t="s">
        <v>31</v>
      </c>
      <c r="P9" s="4" t="s">
        <v>32</v>
      </c>
      <c r="Q9" s="4">
        <v>0</v>
      </c>
      <c r="R9" s="6">
        <v>44526</v>
      </c>
      <c r="S9" s="5">
        <v>44540</v>
      </c>
      <c r="T9" s="4" t="s">
        <v>33</v>
      </c>
      <c r="U9" s="4">
        <v>164</v>
      </c>
      <c r="V9" s="4">
        <v>0</v>
      </c>
      <c r="W9" s="4">
        <v>0</v>
      </c>
      <c r="X9" s="4">
        <v>2313104</v>
      </c>
      <c r="Y9" s="4">
        <v>91077652</v>
      </c>
    </row>
    <row r="10" s="4" customFormat="1" spans="1:25">
      <c r="A10" s="4">
        <v>16865868479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44535</v>
      </c>
      <c r="G10" s="5">
        <v>44537</v>
      </c>
      <c r="H10" s="4">
        <v>1</v>
      </c>
      <c r="I10" s="4">
        <v>2</v>
      </c>
      <c r="J10" s="4">
        <v>2</v>
      </c>
      <c r="K10" s="4" t="s">
        <v>29</v>
      </c>
      <c r="L10" s="4">
        <v>302</v>
      </c>
      <c r="M10" s="4">
        <v>302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44526</v>
      </c>
      <c r="S10" s="5">
        <v>44540</v>
      </c>
      <c r="T10" s="4" t="s">
        <v>33</v>
      </c>
      <c r="U10" s="4">
        <v>302</v>
      </c>
      <c r="V10" s="4">
        <v>0</v>
      </c>
      <c r="W10" s="4">
        <v>0</v>
      </c>
      <c r="X10" s="4">
        <v>2313117</v>
      </c>
      <c r="Y10" s="4">
        <v>76181715</v>
      </c>
    </row>
    <row r="11" s="4" customFormat="1" spans="1:25">
      <c r="A11" s="4">
        <v>16880285995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44535</v>
      </c>
      <c r="G11" s="5">
        <v>44537</v>
      </c>
      <c r="H11" s="4">
        <v>1</v>
      </c>
      <c r="I11" s="4">
        <v>2</v>
      </c>
      <c r="J11" s="4">
        <v>2</v>
      </c>
      <c r="K11" s="4" t="s">
        <v>29</v>
      </c>
      <c r="L11" s="4">
        <v>164</v>
      </c>
      <c r="M11" s="4">
        <v>164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44528</v>
      </c>
      <c r="S11" s="5">
        <v>44540</v>
      </c>
      <c r="T11" s="4" t="s">
        <v>33</v>
      </c>
      <c r="U11" s="4">
        <v>164</v>
      </c>
      <c r="V11" s="4">
        <v>0</v>
      </c>
      <c r="W11" s="4">
        <v>0</v>
      </c>
      <c r="X11" s="4">
        <v>2316502</v>
      </c>
      <c r="Y11" s="4">
        <v>171385200</v>
      </c>
    </row>
    <row r="12" s="4" customFormat="1" spans="1:25">
      <c r="A12" s="4">
        <v>16889078879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44536</v>
      </c>
      <c r="G12" s="5">
        <v>44537</v>
      </c>
      <c r="H12" s="4">
        <v>1</v>
      </c>
      <c r="I12" s="4">
        <v>1</v>
      </c>
      <c r="J12" s="4">
        <v>1</v>
      </c>
      <c r="K12" s="4" t="s">
        <v>29</v>
      </c>
      <c r="L12" s="4">
        <v>187</v>
      </c>
      <c r="M12" s="4">
        <v>187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44529</v>
      </c>
      <c r="S12" s="5">
        <v>44540</v>
      </c>
      <c r="T12" s="4" t="s">
        <v>33</v>
      </c>
      <c r="U12" s="4">
        <v>187</v>
      </c>
      <c r="V12" s="4">
        <v>0</v>
      </c>
      <c r="W12" s="4">
        <v>0</v>
      </c>
      <c r="X12" s="4">
        <v>2318719</v>
      </c>
      <c r="Y12" s="4">
        <v>12290362</v>
      </c>
    </row>
    <row r="13" s="4" customFormat="1" spans="1:25">
      <c r="A13" s="4">
        <v>16890384240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44536</v>
      </c>
      <c r="G13" s="5">
        <v>44537</v>
      </c>
      <c r="H13" s="4">
        <v>1</v>
      </c>
      <c r="I13" s="4">
        <v>1</v>
      </c>
      <c r="J13" s="4">
        <v>1</v>
      </c>
      <c r="K13" s="4" t="s">
        <v>29</v>
      </c>
      <c r="L13" s="4">
        <v>131</v>
      </c>
      <c r="M13" s="4">
        <v>131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44530</v>
      </c>
      <c r="S13" s="5">
        <v>44540</v>
      </c>
      <c r="T13" s="4" t="s">
        <v>33</v>
      </c>
      <c r="U13" s="4">
        <v>131</v>
      </c>
      <c r="V13" s="4">
        <v>0</v>
      </c>
      <c r="W13" s="4">
        <v>0</v>
      </c>
      <c r="X13" s="4">
        <v>2319231</v>
      </c>
      <c r="Y13" s="4">
        <v>21435529</v>
      </c>
    </row>
    <row r="14" s="4" customFormat="1" spans="1:24">
      <c r="A14" s="4">
        <v>16904490376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44535</v>
      </c>
      <c r="G14" s="5">
        <v>44537</v>
      </c>
      <c r="H14" s="4">
        <v>2</v>
      </c>
      <c r="I14" s="4">
        <v>2</v>
      </c>
      <c r="J14" s="4">
        <v>4</v>
      </c>
      <c r="K14" s="4" t="s">
        <v>29</v>
      </c>
      <c r="L14" s="4">
        <v>206</v>
      </c>
      <c r="M14" s="4">
        <v>206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44532</v>
      </c>
      <c r="S14" s="5">
        <v>44540</v>
      </c>
      <c r="T14" s="4" t="s">
        <v>33</v>
      </c>
      <c r="U14" s="4">
        <v>206</v>
      </c>
      <c r="V14" s="4">
        <v>0</v>
      </c>
      <c r="W14" s="4">
        <v>0</v>
      </c>
      <c r="X14" s="4">
        <v>2323073</v>
      </c>
    </row>
    <row r="15" s="4" customFormat="1" spans="1:24">
      <c r="A15" s="4">
        <v>16914336932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44534</v>
      </c>
      <c r="G15" s="5">
        <v>44537</v>
      </c>
      <c r="H15" s="4">
        <v>1</v>
      </c>
      <c r="I15" s="4">
        <v>3</v>
      </c>
      <c r="J15" s="4">
        <v>3</v>
      </c>
      <c r="K15" s="4" t="s">
        <v>29</v>
      </c>
      <c r="L15" s="4">
        <v>192</v>
      </c>
      <c r="M15" s="4">
        <v>192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44533</v>
      </c>
      <c r="S15" s="5">
        <v>44540</v>
      </c>
      <c r="T15" s="4" t="s">
        <v>33</v>
      </c>
      <c r="U15" s="4">
        <v>192</v>
      </c>
      <c r="V15" s="4">
        <v>0</v>
      </c>
      <c r="W15" s="4">
        <v>0</v>
      </c>
      <c r="X15" s="4">
        <v>2325694</v>
      </c>
    </row>
    <row r="16" s="4" customFormat="1" spans="1:24">
      <c r="A16" s="4">
        <v>16921467712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44534</v>
      </c>
      <c r="G16" s="5">
        <v>44537</v>
      </c>
      <c r="H16" s="4">
        <v>1</v>
      </c>
      <c r="I16" s="4">
        <v>3</v>
      </c>
      <c r="J16" s="4">
        <v>3</v>
      </c>
      <c r="K16" s="4" t="s">
        <v>29</v>
      </c>
      <c r="L16" s="4">
        <v>222</v>
      </c>
      <c r="M16" s="4">
        <v>222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44534</v>
      </c>
      <c r="S16" s="5">
        <v>44540</v>
      </c>
      <c r="T16" s="4" t="s">
        <v>33</v>
      </c>
      <c r="U16" s="4">
        <v>222</v>
      </c>
      <c r="V16" s="4">
        <v>0</v>
      </c>
      <c r="W16" s="4">
        <v>0</v>
      </c>
      <c r="X16" s="4">
        <v>2327429</v>
      </c>
    </row>
    <row r="17" s="4" customFormat="1" spans="1:24">
      <c r="A17" s="4">
        <v>16904490376</v>
      </c>
      <c r="B17" s="4" t="s">
        <v>25</v>
      </c>
      <c r="C17" s="4" t="s">
        <v>76</v>
      </c>
      <c r="D17" s="4" t="s">
        <v>67</v>
      </c>
      <c r="E17" s="4" t="s">
        <v>68</v>
      </c>
      <c r="F17" s="5">
        <v>44535</v>
      </c>
      <c r="G17" s="5">
        <v>44537</v>
      </c>
      <c r="H17" s="4">
        <v>2</v>
      </c>
      <c r="I17" s="4">
        <v>2</v>
      </c>
      <c r="J17" s="4">
        <v>4</v>
      </c>
      <c r="K17" s="4" t="s">
        <v>29</v>
      </c>
      <c r="L17" s="4">
        <v>-206</v>
      </c>
      <c r="M17" s="4">
        <v>-206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44532</v>
      </c>
      <c r="S17" s="5">
        <v>44540</v>
      </c>
      <c r="T17" s="4" t="s">
        <v>33</v>
      </c>
      <c r="U17" s="4">
        <v>-206</v>
      </c>
      <c r="V17" s="4">
        <v>0</v>
      </c>
      <c r="W17" s="4">
        <v>0</v>
      </c>
      <c r="X17" s="4">
        <v>2323073</v>
      </c>
    </row>
    <row r="18" s="4" customFormat="1" spans="1:25">
      <c r="A18" s="4">
        <v>16927242799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44536</v>
      </c>
      <c r="G18" s="5">
        <v>44537</v>
      </c>
      <c r="H18" s="4">
        <v>1</v>
      </c>
      <c r="I18" s="4">
        <v>1</v>
      </c>
      <c r="J18" s="4">
        <v>1</v>
      </c>
      <c r="K18" s="4" t="s">
        <v>29</v>
      </c>
      <c r="L18" s="4">
        <v>90</v>
      </c>
      <c r="M18" s="4">
        <v>90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44535</v>
      </c>
      <c r="S18" s="5">
        <v>44540</v>
      </c>
      <c r="T18" s="4" t="s">
        <v>33</v>
      </c>
      <c r="U18" s="4">
        <v>90</v>
      </c>
      <c r="V18" s="4">
        <v>0</v>
      </c>
      <c r="W18" s="4">
        <v>0</v>
      </c>
      <c r="X18" s="4">
        <v>2328163</v>
      </c>
      <c r="Y18" s="4">
        <v>1866590187</v>
      </c>
    </row>
    <row r="19" s="4" customFormat="1" spans="1:24">
      <c r="A19" s="4">
        <v>16927292025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44536</v>
      </c>
      <c r="G19" s="5">
        <v>44537</v>
      </c>
      <c r="H19" s="4">
        <v>1</v>
      </c>
      <c r="I19" s="4">
        <v>1</v>
      </c>
      <c r="J19" s="4">
        <v>1</v>
      </c>
      <c r="K19" s="4" t="s">
        <v>29</v>
      </c>
      <c r="L19" s="4">
        <v>32</v>
      </c>
      <c r="M19" s="4">
        <v>32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44535</v>
      </c>
      <c r="S19" s="5">
        <v>44540</v>
      </c>
      <c r="T19" s="4" t="s">
        <v>33</v>
      </c>
      <c r="U19" s="4">
        <v>32</v>
      </c>
      <c r="V19" s="4">
        <v>0</v>
      </c>
      <c r="W19" s="4">
        <v>0</v>
      </c>
      <c r="X19" s="4">
        <v>2328172</v>
      </c>
    </row>
    <row r="20" s="4" customFormat="1" spans="1:25">
      <c r="A20" s="4">
        <v>16927562963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44536</v>
      </c>
      <c r="G20" s="5">
        <v>44537</v>
      </c>
      <c r="H20" s="4">
        <v>1</v>
      </c>
      <c r="I20" s="4">
        <v>1</v>
      </c>
      <c r="J20" s="4">
        <v>1</v>
      </c>
      <c r="K20" s="4" t="s">
        <v>29</v>
      </c>
      <c r="L20" s="4">
        <v>76</v>
      </c>
      <c r="M20" s="4">
        <v>76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44536</v>
      </c>
      <c r="S20" s="5">
        <v>44540</v>
      </c>
      <c r="T20" s="4" t="s">
        <v>33</v>
      </c>
      <c r="U20" s="4">
        <v>76</v>
      </c>
      <c r="V20" s="4">
        <v>0</v>
      </c>
      <c r="W20" s="4">
        <v>0</v>
      </c>
      <c r="X20" s="4">
        <v>2328228</v>
      </c>
      <c r="Y20" s="4">
        <v>98539603</v>
      </c>
    </row>
    <row r="21" s="4" customFormat="1" spans="1:25">
      <c r="A21" s="4">
        <v>16927568921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44536</v>
      </c>
      <c r="G21" s="5">
        <v>44537</v>
      </c>
      <c r="H21" s="4">
        <v>1</v>
      </c>
      <c r="I21" s="4">
        <v>1</v>
      </c>
      <c r="J21" s="4">
        <v>1</v>
      </c>
      <c r="K21" s="4" t="s">
        <v>29</v>
      </c>
      <c r="L21" s="4">
        <v>90</v>
      </c>
      <c r="M21" s="4">
        <v>90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44536</v>
      </c>
      <c r="S21" s="5">
        <v>44540</v>
      </c>
      <c r="T21" s="4" t="s">
        <v>33</v>
      </c>
      <c r="U21" s="4">
        <v>90</v>
      </c>
      <c r="V21" s="4">
        <v>0</v>
      </c>
      <c r="W21" s="4">
        <v>0</v>
      </c>
      <c r="X21" s="4">
        <v>2328232</v>
      </c>
      <c r="Y21" s="4">
        <v>98546750</v>
      </c>
    </row>
    <row r="22" s="4" customFormat="1" spans="1:24">
      <c r="A22" s="4">
        <v>16928281206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44536</v>
      </c>
      <c r="G22" s="5">
        <v>44537</v>
      </c>
      <c r="H22" s="4">
        <v>1</v>
      </c>
      <c r="I22" s="4">
        <v>1</v>
      </c>
      <c r="J22" s="4">
        <v>1</v>
      </c>
      <c r="K22" s="4" t="s">
        <v>29</v>
      </c>
      <c r="L22" s="4">
        <v>43</v>
      </c>
      <c r="M22" s="4">
        <v>43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44536</v>
      </c>
      <c r="S22" s="5">
        <v>44540</v>
      </c>
      <c r="T22" s="4" t="s">
        <v>33</v>
      </c>
      <c r="U22" s="4">
        <v>43</v>
      </c>
      <c r="V22" s="4">
        <v>0</v>
      </c>
      <c r="W22" s="4">
        <v>0</v>
      </c>
      <c r="X22" s="4">
        <v>2328535</v>
      </c>
    </row>
    <row r="23" s="4" customFormat="1" spans="1:24">
      <c r="A23" s="4">
        <v>16928569882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44536</v>
      </c>
      <c r="G23" s="5">
        <v>44537</v>
      </c>
      <c r="H23" s="4">
        <v>1</v>
      </c>
      <c r="I23" s="4">
        <v>1</v>
      </c>
      <c r="J23" s="4">
        <v>1</v>
      </c>
      <c r="K23" s="4" t="s">
        <v>29</v>
      </c>
      <c r="L23" s="4">
        <v>72</v>
      </c>
      <c r="M23" s="4">
        <v>72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44536</v>
      </c>
      <c r="S23" s="5">
        <v>44540</v>
      </c>
      <c r="T23" s="4" t="s">
        <v>33</v>
      </c>
      <c r="U23" s="4">
        <v>72</v>
      </c>
      <c r="V23" s="4">
        <v>0</v>
      </c>
      <c r="W23" s="4">
        <v>0</v>
      </c>
      <c r="X23" s="4">
        <v>2328636</v>
      </c>
    </row>
    <row r="24" s="4" customFormat="1" spans="1:24">
      <c r="A24" s="4">
        <v>16929800280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44536</v>
      </c>
      <c r="G24" s="5">
        <v>44537</v>
      </c>
      <c r="H24" s="4">
        <v>1</v>
      </c>
      <c r="I24" s="4">
        <v>1</v>
      </c>
      <c r="J24" s="4">
        <v>1</v>
      </c>
      <c r="K24" s="4" t="s">
        <v>29</v>
      </c>
      <c r="L24" s="4">
        <v>72</v>
      </c>
      <c r="M24" s="4">
        <v>72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44536</v>
      </c>
      <c r="S24" s="5">
        <v>44540</v>
      </c>
      <c r="T24" s="4" t="s">
        <v>33</v>
      </c>
      <c r="U24" s="4">
        <v>72</v>
      </c>
      <c r="V24" s="4">
        <v>0</v>
      </c>
      <c r="W24" s="4">
        <v>0</v>
      </c>
      <c r="X24" s="4">
        <v>2329085</v>
      </c>
    </row>
    <row r="25" s="4" customFormat="1" spans="1:23">
      <c r="A25" s="4">
        <v>16930103682</v>
      </c>
      <c r="B25" s="4" t="s">
        <v>25</v>
      </c>
      <c r="C25" s="4" t="s">
        <v>26</v>
      </c>
      <c r="D25" s="4" t="s">
        <v>96</v>
      </c>
      <c r="E25" s="4"/>
      <c r="F25" s="5">
        <v>44536</v>
      </c>
      <c r="G25" s="5">
        <v>44537</v>
      </c>
      <c r="H25" s="4">
        <v>0</v>
      </c>
      <c r="I25" s="4">
        <v>1</v>
      </c>
      <c r="J25" s="4">
        <v>0</v>
      </c>
      <c r="K25" s="4" t="s">
        <v>29</v>
      </c>
      <c r="L25" s="4">
        <v>21</v>
      </c>
      <c r="M25" s="4">
        <v>21</v>
      </c>
      <c r="N25" s="4"/>
      <c r="O25" s="4" t="s">
        <v>31</v>
      </c>
      <c r="P25" s="4" t="s">
        <v>32</v>
      </c>
      <c r="Q25" s="4">
        <v>0</v>
      </c>
      <c r="R25" s="6">
        <v>44536</v>
      </c>
      <c r="S25" s="5">
        <v>44540</v>
      </c>
      <c r="T25" s="4" t="s">
        <v>33</v>
      </c>
      <c r="U25" s="4">
        <v>21</v>
      </c>
      <c r="V25" s="4">
        <v>0</v>
      </c>
      <c r="W25" s="4">
        <v>0</v>
      </c>
    </row>
    <row r="26" s="4" customFormat="1" spans="1:23">
      <c r="A26" s="4">
        <v>16930395307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44536</v>
      </c>
      <c r="G26" s="5">
        <v>44537</v>
      </c>
      <c r="H26" s="4">
        <v>1</v>
      </c>
      <c r="I26" s="4">
        <v>1</v>
      </c>
      <c r="J26" s="4">
        <v>1</v>
      </c>
      <c r="K26" s="4" t="s">
        <v>29</v>
      </c>
      <c r="L26" s="4">
        <v>60</v>
      </c>
      <c r="M26" s="4">
        <v>60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44536</v>
      </c>
      <c r="S26" s="5">
        <v>44540</v>
      </c>
      <c r="T26" s="4" t="s">
        <v>33</v>
      </c>
      <c r="U26" s="4">
        <v>60</v>
      </c>
      <c r="V26" s="4">
        <v>0</v>
      </c>
      <c r="W26" s="4">
        <v>0</v>
      </c>
    </row>
    <row r="27" s="4" customFormat="1" spans="1:24">
      <c r="A27" s="4">
        <v>16531537193</v>
      </c>
      <c r="B27" s="4" t="s">
        <v>25</v>
      </c>
      <c r="C27" s="4" t="s">
        <v>100</v>
      </c>
      <c r="D27" s="4" t="s">
        <v>101</v>
      </c>
      <c r="E27" s="4" t="s">
        <v>102</v>
      </c>
      <c r="F27" s="5">
        <v>44498</v>
      </c>
      <c r="G27" s="5">
        <v>44499</v>
      </c>
      <c r="H27" s="4">
        <v>1</v>
      </c>
      <c r="I27" s="4">
        <v>1</v>
      </c>
      <c r="J27" s="4">
        <v>1</v>
      </c>
      <c r="K27" s="4" t="s">
        <v>29</v>
      </c>
      <c r="L27" s="4">
        <v>-75.07</v>
      </c>
      <c r="M27" s="4">
        <v>-75.07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44482</v>
      </c>
      <c r="S27" s="5">
        <v>44540</v>
      </c>
      <c r="T27" s="4" t="s">
        <v>33</v>
      </c>
      <c r="U27" s="4">
        <v>-75.07</v>
      </c>
      <c r="V27" s="4">
        <v>0</v>
      </c>
      <c r="W27" s="4">
        <v>0</v>
      </c>
      <c r="X27" s="4">
        <v>2276560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2" sqref="A32:A34"/>
    </sheetView>
  </sheetViews>
  <sheetFormatPr defaultColWidth="9" defaultRowHeight="13.5"/>
  <cols>
    <col min="1" max="1" width="13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4">
        <v>16574151744</v>
      </c>
      <c r="B2" s="5">
        <v>44536</v>
      </c>
      <c r="C2" s="5">
        <v>44537</v>
      </c>
      <c r="D2" s="4">
        <v>39</v>
      </c>
      <c r="E2" s="4" t="str">
        <f>VLOOKUP(A2,HOP!A:L,12,0)</f>
        <v>39.00</v>
      </c>
      <c r="F2" s="4" t="str">
        <f>VLOOKUP(A2,HOP!A:C,3,0)</f>
        <v>2278903</v>
      </c>
      <c r="G2" s="4">
        <f>D2-E2</f>
        <v>0</v>
      </c>
      <c r="H2" s="4" t="str">
        <f>$H$1&amp;F2</f>
        <v>，2278903</v>
      </c>
      <c r="I2" s="4" t="str">
        <f>VLOOKUP(A2,HOP!A:T,20,0)</f>
        <v>直连</v>
      </c>
    </row>
    <row r="3" s="4" customFormat="1" spans="1:9">
      <c r="A3" s="4">
        <v>16625391389</v>
      </c>
      <c r="B3" s="5">
        <v>44536</v>
      </c>
      <c r="C3" s="5">
        <v>44537</v>
      </c>
      <c r="D3" s="4">
        <v>125</v>
      </c>
      <c r="E3" s="4" t="str">
        <f>VLOOKUP(A3,HOP!A:L,12,0)</f>
        <v>125.00</v>
      </c>
      <c r="F3" s="4" t="str">
        <f>VLOOKUP(A3,HOP!A:C,3,0)</f>
        <v>2281600</v>
      </c>
      <c r="G3" s="4">
        <f t="shared" ref="G3:G26" si="0">D3-E3</f>
        <v>0</v>
      </c>
      <c r="H3" s="4" t="str">
        <f t="shared" ref="H3:H26" si="1">$H$1&amp;F3</f>
        <v>，2281600</v>
      </c>
      <c r="I3" s="4" t="str">
        <f>VLOOKUP(A3,HOP!A:T,20,0)</f>
        <v>直连</v>
      </c>
    </row>
    <row r="4" s="4" customFormat="1" spans="1:9">
      <c r="A4" s="4">
        <v>16724887941</v>
      </c>
      <c r="B4" s="5">
        <v>44536</v>
      </c>
      <c r="C4" s="5">
        <v>44537</v>
      </c>
      <c r="D4" s="4">
        <v>127</v>
      </c>
      <c r="E4" s="4" t="str">
        <f>VLOOKUP(A4,HOP!A:L,12,0)</f>
        <v>127.00</v>
      </c>
      <c r="F4" s="4" t="str">
        <f>VLOOKUP(A4,HOP!A:C,3,0)</f>
        <v>2287524</v>
      </c>
      <c r="G4" s="4">
        <f t="shared" si="0"/>
        <v>0</v>
      </c>
      <c r="H4" s="4" t="str">
        <f t="shared" si="1"/>
        <v>，2287524</v>
      </c>
      <c r="I4" s="4" t="str">
        <f>VLOOKUP(A4,HOP!A:T,20,0)</f>
        <v>直连</v>
      </c>
    </row>
    <row r="5" s="4" customFormat="1" spans="1:9">
      <c r="A5" s="4">
        <v>16773926802</v>
      </c>
      <c r="B5" s="5">
        <v>44536</v>
      </c>
      <c r="C5" s="5">
        <v>44537</v>
      </c>
      <c r="D5" s="4">
        <v>29</v>
      </c>
      <c r="E5" s="4" t="str">
        <f>VLOOKUP(A5,HOP!A:L,12,0)</f>
        <v>29.00</v>
      </c>
      <c r="F5" s="4" t="str">
        <f>VLOOKUP(A5,HOP!A:C,3,0)</f>
        <v>2296735</v>
      </c>
      <c r="G5" s="4">
        <f t="shared" si="0"/>
        <v>0</v>
      </c>
      <c r="H5" s="4" t="str">
        <f t="shared" si="1"/>
        <v>，2296735</v>
      </c>
      <c r="I5" s="4" t="str">
        <f>VLOOKUP(A5,HOP!A:T,20,0)</f>
        <v>直连</v>
      </c>
    </row>
    <row r="6" s="4" customFormat="1" spans="1:9">
      <c r="A6" s="4">
        <v>16776699759</v>
      </c>
      <c r="B6" s="5">
        <v>44535</v>
      </c>
      <c r="C6" s="5">
        <v>44537</v>
      </c>
      <c r="D6" s="4">
        <v>202</v>
      </c>
      <c r="E6" s="4" t="str">
        <f>VLOOKUP(A6,HOP!A:L,12,0)</f>
        <v>202.00</v>
      </c>
      <c r="F6" s="4" t="str">
        <f>VLOOKUP(A6,HOP!A:C,3,0)</f>
        <v>2297439</v>
      </c>
      <c r="G6" s="4">
        <f t="shared" si="0"/>
        <v>0</v>
      </c>
      <c r="H6" s="4" t="str">
        <f t="shared" si="1"/>
        <v>，2297439</v>
      </c>
      <c r="I6" s="4" t="str">
        <f>VLOOKUP(A6,HOP!A:T,20,0)</f>
        <v>直连</v>
      </c>
    </row>
    <row r="7" s="4" customFormat="1" spans="1:9">
      <c r="A7" s="4">
        <v>16792139848</v>
      </c>
      <c r="B7" s="5">
        <v>44535</v>
      </c>
      <c r="C7" s="5">
        <v>44537</v>
      </c>
      <c r="D7" s="4">
        <v>152</v>
      </c>
      <c r="E7" s="4" t="str">
        <f>VLOOKUP(A7,HOP!A:L,12,0)</f>
        <v>152.00</v>
      </c>
      <c r="F7" s="4" t="str">
        <f>VLOOKUP(A7,HOP!A:C,3,0)</f>
        <v>2299043</v>
      </c>
      <c r="G7" s="4">
        <f t="shared" si="0"/>
        <v>0</v>
      </c>
      <c r="H7" s="4" t="str">
        <f t="shared" si="1"/>
        <v>，2299043</v>
      </c>
      <c r="I7" s="4" t="str">
        <f>VLOOKUP(A7,HOP!A:T,20,0)</f>
        <v>直连</v>
      </c>
    </row>
    <row r="8" s="4" customFormat="1" spans="1:9">
      <c r="A8" s="4">
        <v>16850889670</v>
      </c>
      <c r="B8" s="5">
        <v>44536</v>
      </c>
      <c r="C8" s="5">
        <v>44537</v>
      </c>
      <c r="D8" s="4">
        <v>979</v>
      </c>
      <c r="E8" s="4" t="str">
        <f>VLOOKUP(A8,HOP!A:L,12,0)</f>
        <v>979.00</v>
      </c>
      <c r="F8" s="4" t="str">
        <f>VLOOKUP(A8,HOP!A:C,3,0)</f>
        <v>2309640</v>
      </c>
      <c r="G8" s="4">
        <f t="shared" si="0"/>
        <v>0</v>
      </c>
      <c r="H8" s="4" t="str">
        <f t="shared" si="1"/>
        <v>，2309640</v>
      </c>
      <c r="I8" s="4" t="str">
        <f>VLOOKUP(A8,HOP!A:T,20,0)</f>
        <v>直连</v>
      </c>
    </row>
    <row r="9" s="4" customFormat="1" spans="1:9">
      <c r="A9" s="4">
        <v>16865839053</v>
      </c>
      <c r="B9" s="5">
        <v>44535</v>
      </c>
      <c r="C9" s="5">
        <v>44537</v>
      </c>
      <c r="D9" s="4">
        <v>164</v>
      </c>
      <c r="E9" s="4" t="str">
        <f>VLOOKUP(A9,HOP!A:L,12,0)</f>
        <v>164.00</v>
      </c>
      <c r="F9" s="4" t="str">
        <f>VLOOKUP(A9,HOP!A:C,3,0)</f>
        <v>2313104</v>
      </c>
      <c r="G9" s="4">
        <f t="shared" si="0"/>
        <v>0</v>
      </c>
      <c r="H9" s="4" t="str">
        <f t="shared" si="1"/>
        <v>，2313104</v>
      </c>
      <c r="I9" s="4" t="str">
        <f>VLOOKUP(A9,HOP!A:T,20,0)</f>
        <v>直连</v>
      </c>
    </row>
    <row r="10" s="4" customFormat="1" spans="1:9">
      <c r="A10" s="4">
        <v>16865868479</v>
      </c>
      <c r="B10" s="5">
        <v>44535</v>
      </c>
      <c r="C10" s="5">
        <v>44537</v>
      </c>
      <c r="D10" s="4">
        <v>302</v>
      </c>
      <c r="E10" s="4" t="str">
        <f>VLOOKUP(A10,HOP!A:L,12,0)</f>
        <v>302.00</v>
      </c>
      <c r="F10" s="4" t="str">
        <f>VLOOKUP(A10,HOP!A:C,3,0)</f>
        <v>2313117</v>
      </c>
      <c r="G10" s="4">
        <f t="shared" si="0"/>
        <v>0</v>
      </c>
      <c r="H10" s="4" t="str">
        <f t="shared" si="1"/>
        <v>，2313117</v>
      </c>
      <c r="I10" s="4" t="str">
        <f>VLOOKUP(A10,HOP!A:T,20,0)</f>
        <v>直连</v>
      </c>
    </row>
    <row r="11" s="4" customFormat="1" spans="1:9">
      <c r="A11" s="4">
        <v>16880285995</v>
      </c>
      <c r="B11" s="5">
        <v>44535</v>
      </c>
      <c r="C11" s="5">
        <v>44537</v>
      </c>
      <c r="D11" s="4">
        <v>164</v>
      </c>
      <c r="E11" s="4" t="str">
        <f>VLOOKUP(A11,HOP!A:L,12,0)</f>
        <v>164.00</v>
      </c>
      <c r="F11" s="4" t="str">
        <f>VLOOKUP(A11,HOP!A:C,3,0)</f>
        <v>2316502</v>
      </c>
      <c r="G11" s="4">
        <f t="shared" si="0"/>
        <v>0</v>
      </c>
      <c r="H11" s="4" t="str">
        <f t="shared" si="1"/>
        <v>，2316502</v>
      </c>
      <c r="I11" s="4" t="str">
        <f>VLOOKUP(A11,HOP!A:T,20,0)</f>
        <v>直连</v>
      </c>
    </row>
    <row r="12" s="4" customFormat="1" spans="1:9">
      <c r="A12" s="4">
        <v>16889078879</v>
      </c>
      <c r="B12" s="5">
        <v>44536</v>
      </c>
      <c r="C12" s="5">
        <v>44537</v>
      </c>
      <c r="D12" s="4">
        <v>187</v>
      </c>
      <c r="E12" s="4" t="str">
        <f>VLOOKUP(A12,HOP!A:L,12,0)</f>
        <v>187.00</v>
      </c>
      <c r="F12" s="4" t="str">
        <f>VLOOKUP(A12,HOP!A:C,3,0)</f>
        <v>2318719</v>
      </c>
      <c r="G12" s="4">
        <f t="shared" si="0"/>
        <v>0</v>
      </c>
      <c r="H12" s="4" t="str">
        <f t="shared" si="1"/>
        <v>，2318719</v>
      </c>
      <c r="I12" s="4" t="str">
        <f>VLOOKUP(A12,HOP!A:T,20,0)</f>
        <v>直连</v>
      </c>
    </row>
    <row r="13" s="4" customFormat="1" spans="1:9">
      <c r="A13" s="4">
        <v>16890384240</v>
      </c>
      <c r="B13" s="5">
        <v>44536</v>
      </c>
      <c r="C13" s="5">
        <v>44537</v>
      </c>
      <c r="D13" s="4">
        <v>131</v>
      </c>
      <c r="E13" s="4" t="str">
        <f>VLOOKUP(A13,HOP!A:L,12,0)</f>
        <v>131.00</v>
      </c>
      <c r="F13" s="4" t="str">
        <f>VLOOKUP(A13,HOP!A:C,3,0)</f>
        <v>2319231</v>
      </c>
      <c r="G13" s="4">
        <f t="shared" si="0"/>
        <v>0</v>
      </c>
      <c r="H13" s="4" t="str">
        <f t="shared" si="1"/>
        <v>，2319231</v>
      </c>
      <c r="I13" s="4" t="str">
        <f>VLOOKUP(A13,HOP!A:T,20,0)</f>
        <v>直连</v>
      </c>
    </row>
    <row r="14" s="4" customFormat="1" hidden="1" spans="1:9">
      <c r="A14" s="4">
        <v>16904490376</v>
      </c>
      <c r="B14" s="5">
        <v>44535</v>
      </c>
      <c r="C14" s="5">
        <v>44537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16914336932</v>
      </c>
      <c r="B15" s="5">
        <v>44534</v>
      </c>
      <c r="C15" s="5">
        <v>44537</v>
      </c>
      <c r="D15" s="4">
        <v>192</v>
      </c>
      <c r="E15" s="4" t="str">
        <f>VLOOKUP(A15,HOP!A:L,12,0)</f>
        <v>192.00</v>
      </c>
      <c r="F15" s="4" t="str">
        <f>VLOOKUP(A15,HOP!A:C,3,0)</f>
        <v>2325694</v>
      </c>
      <c r="G15" s="4">
        <f t="shared" si="0"/>
        <v>0</v>
      </c>
      <c r="H15" s="4" t="str">
        <f t="shared" si="1"/>
        <v>，2325694</v>
      </c>
      <c r="I15" s="4" t="str">
        <f>VLOOKUP(A15,HOP!A:T,20,0)</f>
        <v>直连</v>
      </c>
    </row>
    <row r="16" s="4" customFormat="1" spans="1:9">
      <c r="A16" s="4">
        <v>16921467712</v>
      </c>
      <c r="B16" s="5">
        <v>44534</v>
      </c>
      <c r="C16" s="5">
        <v>44537</v>
      </c>
      <c r="D16" s="4">
        <v>222</v>
      </c>
      <c r="E16" s="4" t="str">
        <f>VLOOKUP(A16,HOP!A:L,12,0)</f>
        <v>222.00</v>
      </c>
      <c r="F16" s="4" t="str">
        <f>VLOOKUP(A16,HOP!A:C,3,0)</f>
        <v>2327429</v>
      </c>
      <c r="G16" s="4">
        <f t="shared" si="0"/>
        <v>0</v>
      </c>
      <c r="H16" s="4" t="str">
        <f t="shared" si="1"/>
        <v>，2327429</v>
      </c>
      <c r="I16" s="4" t="str">
        <f>VLOOKUP(A16,HOP!A:T,20,0)</f>
        <v>直连</v>
      </c>
    </row>
    <row r="17" s="4" customFormat="1" spans="1:9">
      <c r="A17" s="4">
        <v>16927242799</v>
      </c>
      <c r="B17" s="5">
        <v>44536</v>
      </c>
      <c r="C17" s="5">
        <v>44537</v>
      </c>
      <c r="D17" s="4">
        <v>90</v>
      </c>
      <c r="E17" s="4" t="str">
        <f>VLOOKUP(A17,HOP!A:L,12,0)</f>
        <v>90.00</v>
      </c>
      <c r="F17" s="4" t="str">
        <f>VLOOKUP(A17,HOP!A:C,3,0)</f>
        <v>2328163</v>
      </c>
      <c r="G17" s="4">
        <f t="shared" si="0"/>
        <v>0</v>
      </c>
      <c r="H17" s="4" t="str">
        <f t="shared" si="1"/>
        <v>，2328163</v>
      </c>
      <c r="I17" s="4" t="str">
        <f>VLOOKUP(A17,HOP!A:T,20,0)</f>
        <v>直连</v>
      </c>
    </row>
    <row r="18" s="4" customFormat="1" spans="1:9">
      <c r="A18" s="4">
        <v>16927292025</v>
      </c>
      <c r="B18" s="5">
        <v>44536</v>
      </c>
      <c r="C18" s="5">
        <v>44537</v>
      </c>
      <c r="D18" s="4">
        <v>32</v>
      </c>
      <c r="E18" s="4" t="str">
        <f>VLOOKUP(A18,HOP!A:L,12,0)</f>
        <v>32.00</v>
      </c>
      <c r="F18" s="4" t="str">
        <f>VLOOKUP(A18,HOP!A:C,3,0)</f>
        <v>2328172</v>
      </c>
      <c r="G18" s="4">
        <f t="shared" si="0"/>
        <v>0</v>
      </c>
      <c r="H18" s="4" t="str">
        <f t="shared" si="1"/>
        <v>，2328172</v>
      </c>
      <c r="I18" s="4" t="str">
        <f>VLOOKUP(A18,HOP!A:T,20,0)</f>
        <v>直连</v>
      </c>
    </row>
    <row r="19" s="4" customFormat="1" spans="1:9">
      <c r="A19" s="4">
        <v>16927562963</v>
      </c>
      <c r="B19" s="5">
        <v>44536</v>
      </c>
      <c r="C19" s="5">
        <v>44537</v>
      </c>
      <c r="D19" s="4">
        <v>76</v>
      </c>
      <c r="E19" s="4" t="str">
        <f>VLOOKUP(A19,HOP!A:L,12,0)</f>
        <v>76.00</v>
      </c>
      <c r="F19" s="4" t="str">
        <f>VLOOKUP(A19,HOP!A:C,3,0)</f>
        <v>2328228</v>
      </c>
      <c r="G19" s="4">
        <f t="shared" si="0"/>
        <v>0</v>
      </c>
      <c r="H19" s="4" t="str">
        <f t="shared" si="1"/>
        <v>，2328228</v>
      </c>
      <c r="I19" s="4" t="str">
        <f>VLOOKUP(A19,HOP!A:T,20,0)</f>
        <v>直连</v>
      </c>
    </row>
    <row r="20" s="4" customFormat="1" spans="1:9">
      <c r="A20" s="4">
        <v>16927568921</v>
      </c>
      <c r="B20" s="5">
        <v>44536</v>
      </c>
      <c r="C20" s="5">
        <v>44537</v>
      </c>
      <c r="D20" s="4">
        <v>90</v>
      </c>
      <c r="E20" s="4" t="str">
        <f>VLOOKUP(A20,HOP!A:L,12,0)</f>
        <v>90.00</v>
      </c>
      <c r="F20" s="4" t="str">
        <f>VLOOKUP(A20,HOP!A:C,3,0)</f>
        <v>2328232</v>
      </c>
      <c r="G20" s="4">
        <f t="shared" si="0"/>
        <v>0</v>
      </c>
      <c r="H20" s="4" t="str">
        <f t="shared" si="1"/>
        <v>，2328232</v>
      </c>
      <c r="I20" s="4" t="str">
        <f>VLOOKUP(A20,HOP!A:T,20,0)</f>
        <v>直连</v>
      </c>
    </row>
    <row r="21" s="4" customFormat="1" spans="1:9">
      <c r="A21" s="4">
        <v>16928281206</v>
      </c>
      <c r="B21" s="5">
        <v>44536</v>
      </c>
      <c r="C21" s="5">
        <v>44537</v>
      </c>
      <c r="D21" s="4">
        <v>43</v>
      </c>
      <c r="E21" s="4" t="str">
        <f>VLOOKUP(A21,HOP!A:L,12,0)</f>
        <v>43.00</v>
      </c>
      <c r="F21" s="4" t="str">
        <f>VLOOKUP(A21,HOP!A:C,3,0)</f>
        <v>2328535</v>
      </c>
      <c r="G21" s="4">
        <f t="shared" si="0"/>
        <v>0</v>
      </c>
      <c r="H21" s="4" t="str">
        <f t="shared" si="1"/>
        <v>，2328535</v>
      </c>
      <c r="I21" s="4" t="str">
        <f>VLOOKUP(A21,HOP!A:T,20,0)</f>
        <v>直连</v>
      </c>
    </row>
    <row r="22" s="4" customFormat="1" spans="1:9">
      <c r="A22" s="4">
        <v>16928569882</v>
      </c>
      <c r="B22" s="5">
        <v>44536</v>
      </c>
      <c r="C22" s="5">
        <v>44537</v>
      </c>
      <c r="D22" s="4">
        <v>72</v>
      </c>
      <c r="E22" s="4" t="str">
        <f>VLOOKUP(A22,HOP!A:L,12,0)</f>
        <v>72.00</v>
      </c>
      <c r="F22" s="4" t="str">
        <f>VLOOKUP(A22,HOP!A:C,3,0)</f>
        <v>2328636</v>
      </c>
      <c r="G22" s="4">
        <f t="shared" si="0"/>
        <v>0</v>
      </c>
      <c r="H22" s="4" t="str">
        <f t="shared" si="1"/>
        <v>，2328636</v>
      </c>
      <c r="I22" s="4" t="str">
        <f>VLOOKUP(A22,HOP!A:T,20,0)</f>
        <v>直连</v>
      </c>
    </row>
    <row r="23" s="4" customFormat="1" spans="1:9">
      <c r="A23" s="4">
        <v>16929800280</v>
      </c>
      <c r="B23" s="5">
        <v>44536</v>
      </c>
      <c r="C23" s="5">
        <v>44537</v>
      </c>
      <c r="D23" s="4">
        <v>72</v>
      </c>
      <c r="E23" s="4" t="str">
        <f>VLOOKUP(A23,HOP!A:L,12,0)</f>
        <v>72.00</v>
      </c>
      <c r="F23" s="4" t="str">
        <f>VLOOKUP(A23,HOP!A:C,3,0)</f>
        <v>2329085</v>
      </c>
      <c r="G23" s="4">
        <f t="shared" si="0"/>
        <v>0</v>
      </c>
      <c r="H23" s="4" t="str">
        <f t="shared" si="1"/>
        <v>，2329085</v>
      </c>
      <c r="I23" s="4" t="str">
        <f>VLOOKUP(A23,HOP!A:T,20,0)</f>
        <v>直连</v>
      </c>
    </row>
    <row r="24" s="4" customFormat="1" spans="1:9">
      <c r="A24" s="4">
        <v>16930103682</v>
      </c>
      <c r="B24" s="5">
        <v>44536</v>
      </c>
      <c r="C24" s="5">
        <v>44537</v>
      </c>
      <c r="D24" s="4">
        <v>21</v>
      </c>
      <c r="E24" s="4" t="str">
        <f>VLOOKUP(A24,HOP!A:L,12,0)</f>
        <v>21.00</v>
      </c>
      <c r="F24" s="4" t="str">
        <f>VLOOKUP(A24,HOP!A:C,3,0)</f>
        <v>2329237</v>
      </c>
      <c r="G24" s="4">
        <f t="shared" si="0"/>
        <v>0</v>
      </c>
      <c r="H24" s="4" t="str">
        <f t="shared" si="1"/>
        <v>，2329237</v>
      </c>
      <c r="I24" s="4" t="str">
        <f>VLOOKUP(A24,HOP!A:T,20,0)</f>
        <v>直连</v>
      </c>
    </row>
    <row r="25" s="4" customFormat="1" spans="1:9">
      <c r="A25" s="4">
        <v>16930395307</v>
      </c>
      <c r="B25" s="5">
        <v>44536</v>
      </c>
      <c r="C25" s="5">
        <v>44537</v>
      </c>
      <c r="D25" s="4">
        <v>60</v>
      </c>
      <c r="E25" s="4" t="str">
        <f>VLOOKUP(A25,HOP!A:L,12,0)</f>
        <v>60.00</v>
      </c>
      <c r="F25" s="4" t="str">
        <f>VLOOKUP(A25,HOP!A:C,3,0)</f>
        <v>2329412</v>
      </c>
      <c r="G25" s="4">
        <f t="shared" si="0"/>
        <v>0</v>
      </c>
      <c r="H25" s="4" t="str">
        <f t="shared" si="1"/>
        <v>，2329412</v>
      </c>
      <c r="I25" s="4" t="str">
        <f>VLOOKUP(A25,HOP!A:T,20,0)</f>
        <v>直连</v>
      </c>
    </row>
    <row r="26" s="4" customFormat="1" spans="1:10">
      <c r="A26" s="4">
        <v>16531537193</v>
      </c>
      <c r="B26" s="5">
        <v>44498</v>
      </c>
      <c r="C26" s="5">
        <v>44499</v>
      </c>
      <c r="D26" s="4">
        <v>-75.07</v>
      </c>
      <c r="E26" s="4" t="e">
        <f>VLOOKUP(A26,HOP!A:L,12,0)</f>
        <v>#N/A</v>
      </c>
      <c r="F26" s="4">
        <v>2276560</v>
      </c>
      <c r="G26" s="4" t="e">
        <f t="shared" si="0"/>
        <v>#N/A</v>
      </c>
      <c r="H26" s="4" t="str">
        <f t="shared" si="1"/>
        <v>，2276560</v>
      </c>
      <c r="I26" s="4" t="e">
        <f>VLOOKUP(A26,HOP!A:T,20,0)</f>
        <v>#N/A</v>
      </c>
      <c r="J26" s="4" t="s">
        <v>105</v>
      </c>
    </row>
    <row r="28" spans="4:4">
      <c r="D28" s="4">
        <f>SUM(D2:D27)</f>
        <v>3495.93</v>
      </c>
    </row>
    <row r="32" spans="1:1">
      <c r="A32" s="4" t="s">
        <v>106</v>
      </c>
    </row>
    <row r="33" spans="1:1">
      <c r="A33" s="4" t="s">
        <v>107</v>
      </c>
    </row>
    <row r="34" spans="1:1">
      <c r="A34" s="4" t="s">
        <v>108</v>
      </c>
    </row>
  </sheetData>
  <autoFilter ref="A1:X26">
    <filterColumn colId="3">
      <filters>
        <filter val="90"/>
        <filter val="152"/>
        <filter val="192"/>
        <filter val="60"/>
        <filter val="21"/>
        <filter val="222"/>
        <filter val="164"/>
        <filter val="125"/>
        <filter val="127"/>
        <filter val="29"/>
        <filter val="131"/>
        <filter val="32"/>
        <filter val="72"/>
        <filter val="76"/>
        <filter val="39"/>
        <filter val="979"/>
        <filter val="202"/>
        <filter val="302"/>
        <filter val="43"/>
        <filter val="187"/>
        <filter val="-75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</row>
    <row r="2" s="1" customFormat="1" spans="1:20">
      <c r="A2" s="3">
        <v>16930395307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29</v>
      </c>
      <c r="K2" s="1" t="s">
        <v>133</v>
      </c>
      <c r="L2" s="1" t="s">
        <v>133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</row>
    <row r="3" s="1" customFormat="1" spans="1:20">
      <c r="A3" s="3">
        <v>16930103682</v>
      </c>
      <c r="B3" s="1" t="s">
        <v>126</v>
      </c>
      <c r="C3" s="1" t="s">
        <v>141</v>
      </c>
      <c r="D3" s="1" t="s">
        <v>142</v>
      </c>
      <c r="E3" s="1" t="s">
        <v>143</v>
      </c>
      <c r="F3" s="1" t="s">
        <v>126</v>
      </c>
      <c r="G3" s="1" t="s">
        <v>130</v>
      </c>
      <c r="H3" s="1" t="s">
        <v>131</v>
      </c>
      <c r="I3" s="1" t="s">
        <v>144</v>
      </c>
      <c r="J3" s="1" t="s">
        <v>29</v>
      </c>
      <c r="K3" s="1" t="s">
        <v>145</v>
      </c>
      <c r="L3" s="1" t="s">
        <v>145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146</v>
      </c>
      <c r="R3" s="1" t="s">
        <v>138</v>
      </c>
      <c r="S3" s="1" t="s">
        <v>139</v>
      </c>
      <c r="T3" s="1" t="s">
        <v>140</v>
      </c>
    </row>
    <row r="4" s="1" customFormat="1" spans="1:20">
      <c r="A4" s="3">
        <v>16929800280</v>
      </c>
      <c r="B4" s="1" t="s">
        <v>126</v>
      </c>
      <c r="C4" s="1" t="s">
        <v>147</v>
      </c>
      <c r="D4" s="1" t="s">
        <v>148</v>
      </c>
      <c r="E4" s="1" t="s">
        <v>149</v>
      </c>
      <c r="F4" s="1" t="s">
        <v>126</v>
      </c>
      <c r="G4" s="1" t="s">
        <v>130</v>
      </c>
      <c r="H4" s="1" t="s">
        <v>131</v>
      </c>
      <c r="I4" s="1" t="s">
        <v>150</v>
      </c>
      <c r="J4" s="1" t="s">
        <v>29</v>
      </c>
      <c r="K4" s="1" t="s">
        <v>151</v>
      </c>
      <c r="L4" s="1" t="s">
        <v>151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152</v>
      </c>
      <c r="R4" s="1" t="s">
        <v>138</v>
      </c>
      <c r="S4" s="1" t="s">
        <v>139</v>
      </c>
      <c r="T4" s="1" t="s">
        <v>140</v>
      </c>
    </row>
    <row r="5" s="1" customFormat="1" spans="1:20">
      <c r="A5" s="3">
        <v>16928569882</v>
      </c>
      <c r="B5" s="1" t="s">
        <v>126</v>
      </c>
      <c r="C5" s="1" t="s">
        <v>153</v>
      </c>
      <c r="D5" s="1" t="s">
        <v>148</v>
      </c>
      <c r="E5" s="1" t="s">
        <v>154</v>
      </c>
      <c r="F5" s="1" t="s">
        <v>126</v>
      </c>
      <c r="G5" s="1" t="s">
        <v>130</v>
      </c>
      <c r="H5" s="1" t="s">
        <v>131</v>
      </c>
      <c r="I5" s="1" t="s">
        <v>150</v>
      </c>
      <c r="J5" s="1" t="s">
        <v>29</v>
      </c>
      <c r="K5" s="1" t="s">
        <v>151</v>
      </c>
      <c r="L5" s="1" t="s">
        <v>151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155</v>
      </c>
      <c r="R5" s="1" t="s">
        <v>138</v>
      </c>
      <c r="S5" s="1" t="s">
        <v>139</v>
      </c>
      <c r="T5" s="1" t="s">
        <v>140</v>
      </c>
    </row>
    <row r="6" s="1" customFormat="1" spans="1:20">
      <c r="A6" s="3">
        <v>16928281206</v>
      </c>
      <c r="B6" s="1" t="s">
        <v>126</v>
      </c>
      <c r="C6" s="1" t="s">
        <v>156</v>
      </c>
      <c r="D6" s="1" t="s">
        <v>157</v>
      </c>
      <c r="E6" s="1" t="s">
        <v>158</v>
      </c>
      <c r="F6" s="1" t="s">
        <v>126</v>
      </c>
      <c r="G6" s="1" t="s">
        <v>130</v>
      </c>
      <c r="H6" s="1" t="s">
        <v>131</v>
      </c>
      <c r="I6" s="1" t="s">
        <v>159</v>
      </c>
      <c r="J6" s="1" t="s">
        <v>29</v>
      </c>
      <c r="K6" s="1" t="s">
        <v>160</v>
      </c>
      <c r="L6" s="1" t="s">
        <v>160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161</v>
      </c>
      <c r="R6" s="1" t="s">
        <v>138</v>
      </c>
      <c r="S6" s="1" t="s">
        <v>139</v>
      </c>
      <c r="T6" s="1" t="s">
        <v>140</v>
      </c>
    </row>
    <row r="7" s="1" customFormat="1" spans="1:20">
      <c r="A7" s="3">
        <v>16927568921</v>
      </c>
      <c r="B7" s="1" t="s">
        <v>126</v>
      </c>
      <c r="C7" s="1" t="s">
        <v>162</v>
      </c>
      <c r="D7" s="1" t="s">
        <v>163</v>
      </c>
      <c r="E7" s="1" t="s">
        <v>164</v>
      </c>
      <c r="F7" s="1" t="s">
        <v>126</v>
      </c>
      <c r="G7" s="1" t="s">
        <v>130</v>
      </c>
      <c r="H7" s="1" t="s">
        <v>131</v>
      </c>
      <c r="I7" s="1" t="s">
        <v>165</v>
      </c>
      <c r="J7" s="1" t="s">
        <v>29</v>
      </c>
      <c r="K7" s="1" t="s">
        <v>166</v>
      </c>
      <c r="L7" s="1" t="s">
        <v>166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167</v>
      </c>
      <c r="R7" s="1" t="s">
        <v>138</v>
      </c>
      <c r="S7" s="1" t="s">
        <v>139</v>
      </c>
      <c r="T7" s="1" t="s">
        <v>140</v>
      </c>
    </row>
    <row r="8" s="1" customFormat="1" spans="1:20">
      <c r="A8" s="3">
        <v>16927562963</v>
      </c>
      <c r="B8" s="1" t="s">
        <v>126</v>
      </c>
      <c r="C8" s="1" t="s">
        <v>168</v>
      </c>
      <c r="D8" s="1" t="s">
        <v>169</v>
      </c>
      <c r="E8" s="1" t="s">
        <v>170</v>
      </c>
      <c r="F8" s="1" t="s">
        <v>126</v>
      </c>
      <c r="G8" s="1" t="s">
        <v>130</v>
      </c>
      <c r="H8" s="1" t="s">
        <v>131</v>
      </c>
      <c r="I8" s="1" t="s">
        <v>171</v>
      </c>
      <c r="J8" s="1" t="s">
        <v>29</v>
      </c>
      <c r="K8" s="1" t="s">
        <v>172</v>
      </c>
      <c r="L8" s="1" t="s">
        <v>172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173</v>
      </c>
      <c r="R8" s="1" t="s">
        <v>138</v>
      </c>
      <c r="S8" s="1" t="s">
        <v>139</v>
      </c>
      <c r="T8" s="1" t="s">
        <v>140</v>
      </c>
    </row>
    <row r="9" s="1" customFormat="1" spans="1:20">
      <c r="A9" s="3">
        <v>16927292025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126</v>
      </c>
      <c r="G9" s="1" t="s">
        <v>130</v>
      </c>
      <c r="H9" s="1" t="s">
        <v>131</v>
      </c>
      <c r="I9" s="1" t="s">
        <v>178</v>
      </c>
      <c r="J9" s="1" t="s">
        <v>29</v>
      </c>
      <c r="K9" s="1" t="s">
        <v>179</v>
      </c>
      <c r="L9" s="1" t="s">
        <v>179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180</v>
      </c>
      <c r="R9" s="1" t="s">
        <v>138</v>
      </c>
      <c r="S9" s="1" t="s">
        <v>139</v>
      </c>
      <c r="T9" s="1" t="s">
        <v>140</v>
      </c>
    </row>
    <row r="10" s="1" customFormat="1" spans="1:20">
      <c r="A10" s="3">
        <v>16927242799</v>
      </c>
      <c r="B10" s="1" t="s">
        <v>174</v>
      </c>
      <c r="C10" s="1" t="s">
        <v>181</v>
      </c>
      <c r="D10" s="1" t="s">
        <v>182</v>
      </c>
      <c r="E10" s="1" t="s">
        <v>183</v>
      </c>
      <c r="F10" s="1" t="s">
        <v>126</v>
      </c>
      <c r="G10" s="1" t="s">
        <v>130</v>
      </c>
      <c r="H10" s="1" t="s">
        <v>131</v>
      </c>
      <c r="I10" s="1" t="s">
        <v>165</v>
      </c>
      <c r="J10" s="1" t="s">
        <v>29</v>
      </c>
      <c r="K10" s="1" t="s">
        <v>166</v>
      </c>
      <c r="L10" s="1" t="s">
        <v>166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184</v>
      </c>
      <c r="R10" s="1" t="s">
        <v>138</v>
      </c>
      <c r="S10" s="1" t="s">
        <v>139</v>
      </c>
      <c r="T10" s="1" t="s">
        <v>140</v>
      </c>
    </row>
    <row r="11" s="1" customFormat="1" spans="1:20">
      <c r="A11" s="3">
        <v>16921467712</v>
      </c>
      <c r="B11" s="1" t="s">
        <v>185</v>
      </c>
      <c r="C11" s="1" t="s">
        <v>186</v>
      </c>
      <c r="D11" s="1" t="s">
        <v>187</v>
      </c>
      <c r="E11" s="1" t="s">
        <v>188</v>
      </c>
      <c r="F11" s="1" t="s">
        <v>185</v>
      </c>
      <c r="G11" s="1" t="s">
        <v>130</v>
      </c>
      <c r="H11" s="1" t="s">
        <v>131</v>
      </c>
      <c r="I11" s="1" t="s">
        <v>189</v>
      </c>
      <c r="J11" s="1" t="s">
        <v>29</v>
      </c>
      <c r="K11" s="1" t="s">
        <v>190</v>
      </c>
      <c r="L11" s="1" t="s">
        <v>190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191</v>
      </c>
      <c r="R11" s="1" t="s">
        <v>138</v>
      </c>
      <c r="S11" s="1" t="s">
        <v>139</v>
      </c>
      <c r="T11" s="1" t="s">
        <v>140</v>
      </c>
    </row>
    <row r="12" s="1" customFormat="1" spans="1:20">
      <c r="A12" s="3">
        <v>16914336932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185</v>
      </c>
      <c r="G12" s="1" t="s">
        <v>130</v>
      </c>
      <c r="H12" s="1" t="s">
        <v>131</v>
      </c>
      <c r="I12" s="1" t="s">
        <v>196</v>
      </c>
      <c r="J12" s="1" t="s">
        <v>29</v>
      </c>
      <c r="K12" s="1" t="s">
        <v>197</v>
      </c>
      <c r="L12" s="1" t="s">
        <v>197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198</v>
      </c>
      <c r="R12" s="1" t="s">
        <v>138</v>
      </c>
      <c r="S12" s="1" t="s">
        <v>139</v>
      </c>
      <c r="T12" s="1" t="s">
        <v>140</v>
      </c>
    </row>
    <row r="13" s="1" customFormat="1" spans="1:20">
      <c r="A13" s="3">
        <v>16890384240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126</v>
      </c>
      <c r="G13" s="1" t="s">
        <v>130</v>
      </c>
      <c r="H13" s="1" t="s">
        <v>131</v>
      </c>
      <c r="I13" s="1" t="s">
        <v>203</v>
      </c>
      <c r="J13" s="1" t="s">
        <v>29</v>
      </c>
      <c r="K13" s="1" t="s">
        <v>204</v>
      </c>
      <c r="L13" s="1" t="s">
        <v>204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205</v>
      </c>
      <c r="R13" s="1" t="s">
        <v>138</v>
      </c>
      <c r="S13" s="1" t="s">
        <v>139</v>
      </c>
      <c r="T13" s="1" t="s">
        <v>140</v>
      </c>
    </row>
    <row r="14" s="1" customFormat="1" spans="1:20">
      <c r="A14" s="3">
        <v>16889078879</v>
      </c>
      <c r="B14" s="1" t="s">
        <v>206</v>
      </c>
      <c r="C14" s="1" t="s">
        <v>207</v>
      </c>
      <c r="D14" s="1" t="s">
        <v>208</v>
      </c>
      <c r="E14" s="1" t="s">
        <v>209</v>
      </c>
      <c r="F14" s="1" t="s">
        <v>126</v>
      </c>
      <c r="G14" s="1" t="s">
        <v>130</v>
      </c>
      <c r="H14" s="1" t="s">
        <v>131</v>
      </c>
      <c r="I14" s="1" t="s">
        <v>210</v>
      </c>
      <c r="J14" s="1" t="s">
        <v>29</v>
      </c>
      <c r="K14" s="1" t="s">
        <v>211</v>
      </c>
      <c r="L14" s="1" t="s">
        <v>211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212</v>
      </c>
      <c r="R14" s="1" t="s">
        <v>138</v>
      </c>
      <c r="S14" s="1" t="s">
        <v>139</v>
      </c>
      <c r="T14" s="1" t="s">
        <v>140</v>
      </c>
    </row>
    <row r="15" s="1" customFormat="1" spans="1:20">
      <c r="A15" s="3">
        <v>16880285995</v>
      </c>
      <c r="B15" s="1" t="s">
        <v>213</v>
      </c>
      <c r="C15" s="1" t="s">
        <v>214</v>
      </c>
      <c r="D15" s="1" t="s">
        <v>215</v>
      </c>
      <c r="E15" s="1" t="s">
        <v>216</v>
      </c>
      <c r="F15" s="1" t="s">
        <v>174</v>
      </c>
      <c r="G15" s="1" t="s">
        <v>130</v>
      </c>
      <c r="H15" s="1" t="s">
        <v>131</v>
      </c>
      <c r="I15" s="1" t="s">
        <v>217</v>
      </c>
      <c r="J15" s="1" t="s">
        <v>29</v>
      </c>
      <c r="K15" s="1" t="s">
        <v>218</v>
      </c>
      <c r="L15" s="1" t="s">
        <v>218</v>
      </c>
      <c r="M15" s="1" t="s">
        <v>134</v>
      </c>
      <c r="N15" s="1" t="s">
        <v>134</v>
      </c>
      <c r="O15" s="1" t="s">
        <v>135</v>
      </c>
      <c r="P15" s="1" t="s">
        <v>136</v>
      </c>
      <c r="Q15" s="1" t="s">
        <v>219</v>
      </c>
      <c r="R15" s="1" t="s">
        <v>138</v>
      </c>
      <c r="S15" s="1" t="s">
        <v>139</v>
      </c>
      <c r="T15" s="1" t="s">
        <v>140</v>
      </c>
    </row>
    <row r="16" s="1" customFormat="1" spans="1:20">
      <c r="A16" s="3">
        <v>16865868479</v>
      </c>
      <c r="B16" s="1" t="s">
        <v>220</v>
      </c>
      <c r="C16" s="1" t="s">
        <v>221</v>
      </c>
      <c r="D16" s="1" t="s">
        <v>222</v>
      </c>
      <c r="E16" s="1" t="s">
        <v>223</v>
      </c>
      <c r="F16" s="1" t="s">
        <v>174</v>
      </c>
      <c r="G16" s="1" t="s">
        <v>130</v>
      </c>
      <c r="H16" s="1" t="s">
        <v>131</v>
      </c>
      <c r="I16" s="1" t="s">
        <v>224</v>
      </c>
      <c r="J16" s="1" t="s">
        <v>29</v>
      </c>
      <c r="K16" s="1" t="s">
        <v>225</v>
      </c>
      <c r="L16" s="1" t="s">
        <v>225</v>
      </c>
      <c r="M16" s="1" t="s">
        <v>134</v>
      </c>
      <c r="N16" s="1" t="s">
        <v>134</v>
      </c>
      <c r="O16" s="1" t="s">
        <v>135</v>
      </c>
      <c r="P16" s="1" t="s">
        <v>136</v>
      </c>
      <c r="Q16" s="1" t="s">
        <v>226</v>
      </c>
      <c r="R16" s="1" t="s">
        <v>138</v>
      </c>
      <c r="S16" s="1" t="s">
        <v>139</v>
      </c>
      <c r="T16" s="1" t="s">
        <v>140</v>
      </c>
    </row>
    <row r="17" s="1" customFormat="1" spans="1:20">
      <c r="A17" s="3">
        <v>16865839053</v>
      </c>
      <c r="B17" s="1" t="s">
        <v>220</v>
      </c>
      <c r="C17" s="1" t="s">
        <v>227</v>
      </c>
      <c r="D17" s="1" t="s">
        <v>228</v>
      </c>
      <c r="E17" s="1" t="s">
        <v>229</v>
      </c>
      <c r="F17" s="1" t="s">
        <v>174</v>
      </c>
      <c r="G17" s="1" t="s">
        <v>130</v>
      </c>
      <c r="H17" s="1" t="s">
        <v>131</v>
      </c>
      <c r="I17" s="1" t="s">
        <v>230</v>
      </c>
      <c r="J17" s="1" t="s">
        <v>29</v>
      </c>
      <c r="K17" s="1" t="s">
        <v>218</v>
      </c>
      <c r="L17" s="1" t="s">
        <v>218</v>
      </c>
      <c r="M17" s="1" t="s">
        <v>134</v>
      </c>
      <c r="N17" s="1" t="s">
        <v>134</v>
      </c>
      <c r="O17" s="1" t="s">
        <v>135</v>
      </c>
      <c r="P17" s="1" t="s">
        <v>136</v>
      </c>
      <c r="Q17" s="1" t="s">
        <v>231</v>
      </c>
      <c r="R17" s="1" t="s">
        <v>138</v>
      </c>
      <c r="S17" s="1" t="s">
        <v>139</v>
      </c>
      <c r="T17" s="1" t="s">
        <v>140</v>
      </c>
    </row>
    <row r="18" s="1" customFormat="1" spans="1:20">
      <c r="A18" s="3">
        <v>16850889670</v>
      </c>
      <c r="B18" s="1" t="s">
        <v>232</v>
      </c>
      <c r="C18" s="1" t="s">
        <v>233</v>
      </c>
      <c r="D18" s="1" t="s">
        <v>234</v>
      </c>
      <c r="E18" s="1" t="s">
        <v>235</v>
      </c>
      <c r="F18" s="1" t="s">
        <v>126</v>
      </c>
      <c r="G18" s="1" t="s">
        <v>130</v>
      </c>
      <c r="H18" s="1" t="s">
        <v>131</v>
      </c>
      <c r="I18" s="1" t="s">
        <v>236</v>
      </c>
      <c r="J18" s="1" t="s">
        <v>29</v>
      </c>
      <c r="K18" s="1" t="s">
        <v>237</v>
      </c>
      <c r="L18" s="1" t="s">
        <v>237</v>
      </c>
      <c r="M18" s="1" t="s">
        <v>134</v>
      </c>
      <c r="N18" s="1" t="s">
        <v>134</v>
      </c>
      <c r="O18" s="1" t="s">
        <v>135</v>
      </c>
      <c r="P18" s="1" t="s">
        <v>136</v>
      </c>
      <c r="Q18" s="1" t="s">
        <v>238</v>
      </c>
      <c r="R18" s="1" t="s">
        <v>138</v>
      </c>
      <c r="S18" s="1" t="s">
        <v>139</v>
      </c>
      <c r="T18" s="1" t="s">
        <v>140</v>
      </c>
    </row>
    <row r="19" s="1" customFormat="1" spans="1:20">
      <c r="A19" s="3">
        <v>16792139848</v>
      </c>
      <c r="B19" s="1" t="s">
        <v>239</v>
      </c>
      <c r="C19" s="1" t="s">
        <v>240</v>
      </c>
      <c r="D19" s="1" t="s">
        <v>241</v>
      </c>
      <c r="E19" s="1" t="s">
        <v>242</v>
      </c>
      <c r="F19" s="1" t="s">
        <v>174</v>
      </c>
      <c r="G19" s="1" t="s">
        <v>130</v>
      </c>
      <c r="H19" s="1" t="s">
        <v>131</v>
      </c>
      <c r="I19" s="1" t="s">
        <v>243</v>
      </c>
      <c r="J19" s="1" t="s">
        <v>29</v>
      </c>
      <c r="K19" s="1" t="s">
        <v>244</v>
      </c>
      <c r="L19" s="1" t="s">
        <v>244</v>
      </c>
      <c r="M19" s="1" t="s">
        <v>134</v>
      </c>
      <c r="N19" s="1" t="s">
        <v>134</v>
      </c>
      <c r="O19" s="1" t="s">
        <v>135</v>
      </c>
      <c r="P19" s="1" t="s">
        <v>136</v>
      </c>
      <c r="Q19" s="1" t="s">
        <v>245</v>
      </c>
      <c r="R19" s="1" t="s">
        <v>138</v>
      </c>
      <c r="S19" s="1" t="s">
        <v>139</v>
      </c>
      <c r="T19" s="1" t="s">
        <v>140</v>
      </c>
    </row>
    <row r="20" s="1" customFormat="1" spans="1:20">
      <c r="A20" s="3">
        <v>16776699759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174</v>
      </c>
      <c r="G20" s="1" t="s">
        <v>130</v>
      </c>
      <c r="H20" s="1" t="s">
        <v>131</v>
      </c>
      <c r="I20" s="1" t="s">
        <v>250</v>
      </c>
      <c r="J20" s="1" t="s">
        <v>29</v>
      </c>
      <c r="K20" s="1" t="s">
        <v>251</v>
      </c>
      <c r="L20" s="1" t="s">
        <v>251</v>
      </c>
      <c r="M20" s="1" t="s">
        <v>134</v>
      </c>
      <c r="N20" s="1" t="s">
        <v>134</v>
      </c>
      <c r="O20" s="1" t="s">
        <v>135</v>
      </c>
      <c r="P20" s="1" t="s">
        <v>136</v>
      </c>
      <c r="Q20" s="1" t="s">
        <v>252</v>
      </c>
      <c r="R20" s="1" t="s">
        <v>138</v>
      </c>
      <c r="S20" s="1" t="s">
        <v>139</v>
      </c>
      <c r="T20" s="1" t="s">
        <v>140</v>
      </c>
    </row>
    <row r="21" s="1" customFormat="1" spans="1:20">
      <c r="A21" s="3">
        <v>16773926802</v>
      </c>
      <c r="B21" s="1" t="s">
        <v>253</v>
      </c>
      <c r="C21" s="1" t="s">
        <v>254</v>
      </c>
      <c r="D21" s="1" t="s">
        <v>255</v>
      </c>
      <c r="E21" s="1" t="s">
        <v>256</v>
      </c>
      <c r="F21" s="1" t="s">
        <v>126</v>
      </c>
      <c r="G21" s="1" t="s">
        <v>130</v>
      </c>
      <c r="H21" s="1" t="s">
        <v>131</v>
      </c>
      <c r="I21" s="1" t="s">
        <v>257</v>
      </c>
      <c r="J21" s="1" t="s">
        <v>29</v>
      </c>
      <c r="K21" s="1" t="s">
        <v>258</v>
      </c>
      <c r="L21" s="1" t="s">
        <v>258</v>
      </c>
      <c r="M21" s="1" t="s">
        <v>134</v>
      </c>
      <c r="N21" s="1" t="s">
        <v>134</v>
      </c>
      <c r="O21" s="1" t="s">
        <v>135</v>
      </c>
      <c r="P21" s="1" t="s">
        <v>136</v>
      </c>
      <c r="Q21" s="1" t="s">
        <v>259</v>
      </c>
      <c r="R21" s="1" t="s">
        <v>138</v>
      </c>
      <c r="S21" s="1" t="s">
        <v>139</v>
      </c>
      <c r="T21" s="1" t="s">
        <v>140</v>
      </c>
    </row>
    <row r="22" s="1" customFormat="1" spans="1:20">
      <c r="A22" s="3">
        <v>16724887941</v>
      </c>
      <c r="B22" s="1" t="s">
        <v>260</v>
      </c>
      <c r="C22" s="1" t="s">
        <v>261</v>
      </c>
      <c r="D22" s="1" t="s">
        <v>262</v>
      </c>
      <c r="E22" s="1" t="s">
        <v>263</v>
      </c>
      <c r="F22" s="1" t="s">
        <v>126</v>
      </c>
      <c r="G22" s="1" t="s">
        <v>130</v>
      </c>
      <c r="H22" s="1" t="s">
        <v>131</v>
      </c>
      <c r="I22" s="1" t="s">
        <v>264</v>
      </c>
      <c r="J22" s="1" t="s">
        <v>29</v>
      </c>
      <c r="K22" s="1" t="s">
        <v>265</v>
      </c>
      <c r="L22" s="1" t="s">
        <v>265</v>
      </c>
      <c r="M22" s="1" t="s">
        <v>134</v>
      </c>
      <c r="N22" s="1" t="s">
        <v>134</v>
      </c>
      <c r="O22" s="1" t="s">
        <v>135</v>
      </c>
      <c r="P22" s="1" t="s">
        <v>136</v>
      </c>
      <c r="Q22" s="1" t="s">
        <v>266</v>
      </c>
      <c r="R22" s="1" t="s">
        <v>138</v>
      </c>
      <c r="S22" s="1" t="s">
        <v>139</v>
      </c>
      <c r="T22" s="1" t="s">
        <v>140</v>
      </c>
    </row>
    <row r="23" s="1" customFormat="1" spans="1:20">
      <c r="A23" s="3">
        <v>16625391389</v>
      </c>
      <c r="B23" s="1" t="s">
        <v>267</v>
      </c>
      <c r="C23" s="1" t="s">
        <v>268</v>
      </c>
      <c r="D23" s="1" t="s">
        <v>269</v>
      </c>
      <c r="E23" s="1" t="s">
        <v>270</v>
      </c>
      <c r="F23" s="1" t="s">
        <v>126</v>
      </c>
      <c r="G23" s="1" t="s">
        <v>130</v>
      </c>
      <c r="H23" s="1" t="s">
        <v>131</v>
      </c>
      <c r="I23" s="1" t="s">
        <v>271</v>
      </c>
      <c r="J23" s="1" t="s">
        <v>29</v>
      </c>
      <c r="K23" s="1" t="s">
        <v>272</v>
      </c>
      <c r="L23" s="1" t="s">
        <v>272</v>
      </c>
      <c r="M23" s="1" t="s">
        <v>134</v>
      </c>
      <c r="N23" s="1" t="s">
        <v>134</v>
      </c>
      <c r="O23" s="1" t="s">
        <v>135</v>
      </c>
      <c r="P23" s="1" t="s">
        <v>136</v>
      </c>
      <c r="Q23" s="1" t="s">
        <v>273</v>
      </c>
      <c r="R23" s="1" t="s">
        <v>138</v>
      </c>
      <c r="S23" s="1" t="s">
        <v>139</v>
      </c>
      <c r="T23" s="1" t="s">
        <v>140</v>
      </c>
    </row>
    <row r="24" s="1" customFormat="1" spans="1:20">
      <c r="A24" s="3">
        <v>16574151744</v>
      </c>
      <c r="B24" s="1" t="s">
        <v>274</v>
      </c>
      <c r="C24" s="1" t="s">
        <v>275</v>
      </c>
      <c r="D24" s="1" t="s">
        <v>276</v>
      </c>
      <c r="E24" s="1" t="s">
        <v>277</v>
      </c>
      <c r="F24" s="1" t="s">
        <v>126</v>
      </c>
      <c r="G24" s="1" t="s">
        <v>130</v>
      </c>
      <c r="H24" s="1" t="s">
        <v>131</v>
      </c>
      <c r="I24" s="1" t="s">
        <v>278</v>
      </c>
      <c r="J24" s="1" t="s">
        <v>29</v>
      </c>
      <c r="K24" s="1" t="s">
        <v>279</v>
      </c>
      <c r="L24" s="1" t="s">
        <v>279</v>
      </c>
      <c r="M24" s="1" t="s">
        <v>134</v>
      </c>
      <c r="N24" s="1" t="s">
        <v>134</v>
      </c>
      <c r="O24" s="1" t="s">
        <v>135</v>
      </c>
      <c r="P24" s="1" t="s">
        <v>136</v>
      </c>
      <c r="Q24" s="1" t="s">
        <v>280</v>
      </c>
      <c r="R24" s="1" t="s">
        <v>138</v>
      </c>
      <c r="S24" s="1" t="s">
        <v>139</v>
      </c>
      <c r="T24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2021-12-10T01:43:52Z</dcterms:created>
  <dcterms:modified xsi:type="dcterms:W3CDTF">2021-12-10T01:59:49Z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CA7BC32996174B6E8876E94019F7F1EF</vt:lpwstr>
  </property>
  <property fmtid="{D5CDD505-2E9C-101B-9397-08002B2CF9AE}" pid="3" name="KSOProductBuildVer">
    <vt:lpwstr>2052-11.1.0.11115</vt:lpwstr>
  </property>
</Properties>
</file>