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</definedName>
  </definedNames>
  <calcPr calcId="144525"/>
</workbook>
</file>

<file path=xl/sharedStrings.xml><?xml version="1.0" encoding="utf-8"?>
<sst xmlns="http://schemas.openxmlformats.org/spreadsheetml/2006/main" count="1540" uniqueCount="383">
  <si>
    <t>去哪儿网酒店预付对账单</t>
  </si>
  <si>
    <t>供应商名称：</t>
  </si>
  <si>
    <t>遇见时光</t>
  </si>
  <si>
    <t>结算周期：</t>
  </si>
  <si>
    <t>2021-12-08至2021-12-09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</si>
  <si>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</si>
  <si>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</si>
  <si>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</si>
  <si>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</si>
  <si>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</si>
  <si>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</si>
  <si>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</si>
  <si>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</si>
  <si>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</si>
  <si>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</si>
  <si>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</si>
  <si>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</si>
  <si>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</si>
  <si>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</si>
  <si>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</si>
  <si>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¥5,063.00</t>
  </si>
  <si>
    <t>¥672.00</t>
  </si>
  <si>
    <t>-¥2,555.00</t>
  </si>
  <si>
    <t>¥1,836.00</t>
  </si>
  <si>
    <t>分类信息</t>
  </si>
  <si>
    <t>业务类型</t>
  </si>
  <si>
    <t>酒店预付（点击查看明细）</t>
  </si>
  <si>
    <t>¥4,391.00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</si>
  <si>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</si>
  <si>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</si>
  <si>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</si>
  <si>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</si>
  <si>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</si>
  <si>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</si>
  <si>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</si>
  <si>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</si>
  <si>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</si>
  <si>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</si>
  <si>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</si>
  <si>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</si>
  <si>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</si>
  <si>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</si>
  <si>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</si>
  <si>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</si>
  <si>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</si>
  <si>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</si>
  <si>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</si>
  <si>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</si>
  <si>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</si>
  <si>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</si>
  <si>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</si>
  <si>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</si>
  <si>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</si>
  <si>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</si>
  <si>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</si>
  <si>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</si>
  <si>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</si>
  <si>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</si>
  <si>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</si>
  <si>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</si>
  <si>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</si>
  <si>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</si>
  <si>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</si>
  <si>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</si>
  <si>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</si>
  <si>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</si>
  <si>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</si>
  <si>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</si>
  <si>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</si>
  <si>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</si>
  <si>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</si>
  <si>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102836510871</t>
  </si>
  <si>
    <t>酒店预付</t>
  </si>
  <si>
    <t>否</t>
  </si>
  <si>
    <t>普通</t>
  </si>
  <si>
    <t>293481526</t>
  </si>
  <si>
    <t>张家界天门芯酒店</t>
  </si>
  <si>
    <t>1616855</t>
  </si>
  <si>
    <t>丘晨</t>
  </si>
  <si>
    <t>2021-12-04</t>
  </si>
  <si>
    <t>2021-12-08</t>
  </si>
  <si>
    <t>2021-12-09</t>
  </si>
  <si>
    <t>¥150.00</t>
  </si>
  <si>
    <t>¥20.00</t>
  </si>
  <si>
    <t>¥130.00</t>
  </si>
  <si>
    <t>观垣·城市观景双床房</t>
  </si>
  <si>
    <t>WEBSITE</t>
  </si>
  <si>
    <t>102840068001</t>
  </si>
  <si>
    <t>296997214</t>
  </si>
  <si>
    <t>维也纳酒店(深圳客家小镇店)</t>
  </si>
  <si>
    <t>张竣杰</t>
  </si>
  <si>
    <t>¥217.00</t>
  </si>
  <si>
    <t>¥29.00</t>
  </si>
  <si>
    <t>¥188.00</t>
  </si>
  <si>
    <t>标准单人房（无窗）</t>
  </si>
  <si>
    <t>102840183416</t>
  </si>
  <si>
    <t>297982891</t>
  </si>
  <si>
    <t>都市118连锁酒店(博野公园店)</t>
  </si>
  <si>
    <t>李鑫|王建明</t>
  </si>
  <si>
    <t>¥212.00</t>
  </si>
  <si>
    <t>¥28.00</t>
  </si>
  <si>
    <t>¥184.00</t>
  </si>
  <si>
    <t>舒适双床房</t>
  </si>
  <si>
    <t>102840212670</t>
  </si>
  <si>
    <t>288772531</t>
  </si>
  <si>
    <t>锦江之星(秦皇岛火车站店)</t>
  </si>
  <si>
    <t>徐华军</t>
  </si>
  <si>
    <t>¥164.00</t>
  </si>
  <si>
    <t>¥22.00</t>
  </si>
  <si>
    <t>¥142.00</t>
  </si>
  <si>
    <t>商务房A</t>
  </si>
  <si>
    <t>102840400051</t>
  </si>
  <si>
    <t>288626143</t>
  </si>
  <si>
    <t>IU酒店(贵阳未来方舟保利新城贵御温泉店)</t>
  </si>
  <si>
    <t>江文欢</t>
  </si>
  <si>
    <t>小U超级大床房</t>
  </si>
  <si>
    <t>102840425518</t>
  </si>
  <si>
    <t>284945656</t>
  </si>
  <si>
    <t>维也纳3好酒店(阳春汽车站店)</t>
  </si>
  <si>
    <t>包图明</t>
  </si>
  <si>
    <t>¥305.00</t>
  </si>
  <si>
    <t>¥40.00</t>
  </si>
  <si>
    <t>¥265.00</t>
  </si>
  <si>
    <t>豪华三人房</t>
  </si>
  <si>
    <t>102840613259</t>
  </si>
  <si>
    <t>343003976</t>
  </si>
  <si>
    <t>骏怡连锁酒店(唐山丰润汽车站店)</t>
  </si>
  <si>
    <t>徐鸿义</t>
  </si>
  <si>
    <t>¥132.00</t>
  </si>
  <si>
    <t>¥18.00</t>
  </si>
  <si>
    <t>¥114.00</t>
  </si>
  <si>
    <t>特惠双床房</t>
  </si>
  <si>
    <t>102840650306</t>
  </si>
  <si>
    <t>268944110</t>
  </si>
  <si>
    <t>白玉兰酒店(上海徐家汇宛平南路店)</t>
  </si>
  <si>
    <t>赵乙凝</t>
  </si>
  <si>
    <t>¥421.00</t>
  </si>
  <si>
    <t>¥55.00</t>
  </si>
  <si>
    <t>¥366.00</t>
  </si>
  <si>
    <t>静雅双床房</t>
  </si>
  <si>
    <t>102840651913</t>
  </si>
  <si>
    <t>徐海峰</t>
  </si>
  <si>
    <t>102840672031</t>
  </si>
  <si>
    <t>289837693</t>
  </si>
  <si>
    <t>锦江之星风尚(上海北外滩店)</t>
  </si>
  <si>
    <t>吴元亮</t>
  </si>
  <si>
    <t>¥168.00</t>
  </si>
  <si>
    <t>¥146.00</t>
  </si>
  <si>
    <t>双人房b</t>
  </si>
  <si>
    <t>102840672998</t>
  </si>
  <si>
    <t>275069829</t>
  </si>
  <si>
    <t>锦江之星(上海秀沿路地铁站旅游度假区店)</t>
  </si>
  <si>
    <t>李召</t>
  </si>
  <si>
    <t>¥141.00</t>
  </si>
  <si>
    <t>¥19.00</t>
  </si>
  <si>
    <t>¥122.00</t>
  </si>
  <si>
    <t>标准间B</t>
  </si>
  <si>
    <t>102840675733</t>
  </si>
  <si>
    <t>289837342</t>
  </si>
  <si>
    <t>7天酒店(德化瓷都大道店)</t>
  </si>
  <si>
    <t>林明舒</t>
  </si>
  <si>
    <t>¥118.00</t>
  </si>
  <si>
    <t>¥16.00</t>
  </si>
  <si>
    <t>¥102.00</t>
  </si>
  <si>
    <t>经济房</t>
  </si>
  <si>
    <t>102840919507</t>
  </si>
  <si>
    <t>闫昊</t>
  </si>
  <si>
    <t>¥137.00</t>
  </si>
  <si>
    <t>¥119.00</t>
  </si>
  <si>
    <t>小U精致大床房(无窗)</t>
  </si>
  <si>
    <t>102840943235</t>
  </si>
  <si>
    <t>277399878</t>
  </si>
  <si>
    <t>锦江之星(北京首都机场顺义地铁站店)</t>
  </si>
  <si>
    <t>闫智慧</t>
  </si>
  <si>
    <t>¥158.00</t>
  </si>
  <si>
    <t>¥21.00</t>
  </si>
  <si>
    <t>商务房B</t>
  </si>
  <si>
    <t>102838689574</t>
  </si>
  <si>
    <t>326762128</t>
  </si>
  <si>
    <t>城市便捷酒店(天门西湖蓝宝店)</t>
  </si>
  <si>
    <t>张国梁</t>
  </si>
  <si>
    <t>2021-12-06</t>
  </si>
  <si>
    <t>¥633.00</t>
  </si>
  <si>
    <t>¥84.00</t>
  </si>
  <si>
    <t>¥549.00</t>
  </si>
  <si>
    <t>标准双床房</t>
  </si>
  <si>
    <t>102838769055</t>
  </si>
  <si>
    <t>268931105</t>
  </si>
  <si>
    <t>锦江之星(上海国际旅游度假区康新公路店)</t>
  </si>
  <si>
    <t>朱红</t>
  </si>
  <si>
    <t>2021-12-07</t>
  </si>
  <si>
    <t>¥316.00</t>
  </si>
  <si>
    <t>¥42.00</t>
  </si>
  <si>
    <t>¥274.00</t>
  </si>
  <si>
    <t>标准房a</t>
  </si>
  <si>
    <t>102840048986</t>
  </si>
  <si>
    <t>289838611</t>
  </si>
  <si>
    <t>喆·啡酒店(长治英雄中路长运岗店)</t>
  </si>
  <si>
    <t>祝浪</t>
  </si>
  <si>
    <t>¥143.00</t>
  </si>
  <si>
    <t>¥124.00</t>
  </si>
  <si>
    <t>啡凡体验房</t>
  </si>
  <si>
    <t>102840095752</t>
  </si>
  <si>
    <t>286757581</t>
  </si>
  <si>
    <t>格林豪泰快捷酒店(潍坊北王佳乐家店)</t>
  </si>
  <si>
    <t>郭安振</t>
  </si>
  <si>
    <t>¥110.00</t>
  </si>
  <si>
    <t>¥15.00</t>
  </si>
  <si>
    <t>¥95.00</t>
  </si>
  <si>
    <t>精选特优房</t>
  </si>
  <si>
    <t>102840368284</t>
  </si>
  <si>
    <t>286116649</t>
  </si>
  <si>
    <t>7天连锁酒店(三亚临春河商品街店)</t>
  </si>
  <si>
    <t>王茜茹</t>
  </si>
  <si>
    <t>¥113.00</t>
  </si>
  <si>
    <t>¥98.00</t>
  </si>
  <si>
    <t>自主大床房</t>
  </si>
  <si>
    <t>102840400402</t>
  </si>
  <si>
    <t>伍宝珠</t>
  </si>
  <si>
    <t>¥243.00</t>
  </si>
  <si>
    <t>¥32.00</t>
  </si>
  <si>
    <t>¥211.00</t>
  </si>
  <si>
    <t>商务房a</t>
  </si>
  <si>
    <t>102840592114</t>
  </si>
  <si>
    <t>343002623</t>
  </si>
  <si>
    <t>尚客优快捷酒店(滕州塔寺北路店)</t>
  </si>
  <si>
    <t>张瑞</t>
  </si>
  <si>
    <t>标准大床房</t>
  </si>
  <si>
    <t>102840602872</t>
  </si>
  <si>
    <t>277284825</t>
  </si>
  <si>
    <t>维也纳酒店(深圳松岗燕川路店)</t>
  </si>
  <si>
    <t>姚文彪</t>
  </si>
  <si>
    <t>¥298.00</t>
  </si>
  <si>
    <t>¥39.00</t>
  </si>
  <si>
    <t>¥259.00</t>
  </si>
  <si>
    <t>商务大床房</t>
  </si>
  <si>
    <t>102840935673</t>
  </si>
  <si>
    <t>297984451</t>
  </si>
  <si>
    <t>99旅馆连锁(无锡东站店)</t>
  </si>
  <si>
    <t>李光记</t>
  </si>
  <si>
    <t>¥91.00</t>
  </si>
  <si>
    <t>¥12.00</t>
  </si>
  <si>
    <t>¥79.00</t>
  </si>
  <si>
    <t>大床房b(无窗)</t>
  </si>
  <si>
    <t>102840952508</t>
  </si>
  <si>
    <t>278591193</t>
  </si>
  <si>
    <t>城市便捷酒店(禹州大禹像店)</t>
  </si>
  <si>
    <t>邢杰</t>
  </si>
  <si>
    <t>¥159.00</t>
  </si>
  <si>
    <t>¥138.00</t>
  </si>
  <si>
    <t>102840431644</t>
  </si>
  <si>
    <t>冀佳佳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</si>
  <si>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</si>
  <si>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</si>
  <si>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</si>
  <si>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</si>
  <si>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</si>
  <si>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</si>
  <si>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</si>
  <si>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</si>
  <si>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</si>
  <si>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csg_manual_202111231031344164404</t>
  </si>
  <si>
    <t>102678339728</t>
  </si>
  <si>
    <t>2021-11-23</t>
  </si>
  <si>
    <t>赔付-房费追回</t>
  </si>
  <si>
    <t>¥2,255.00</t>
  </si>
  <si>
    <t>--</t>
  </si>
  <si>
    <t>此单属规则外取消，查看代理提供凭证核实酒店不同意取消，故需结算代理2255</t>
  </si>
  <si>
    <t>NPH20211013131515028657RX0</t>
  </si>
  <si>
    <t>102764677455</t>
  </si>
  <si>
    <t>-¥4,810.00</t>
  </si>
  <si>
    <t>此单用户需要取消2间的后5晚，致电酒店，酒店方徐女士同意免费取消10月13日-10月18日的房间，告知酒店不留房 ，需要发送修改单 ，致电代理，代理告知酒店修改单已经接受，告知用户线下退款用户认可#追赔系统-预付扣款直连#</t>
  </si>
  <si>
    <t>返现日期</t>
  </si>
  <si>
    <t>，</t>
  </si>
  <si>
    <r>
      <t>102764677455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4810</t>
    </r>
    <r>
      <rPr>
        <sz val="10"/>
        <rFont val="宋体"/>
        <charset val="134"/>
      </rPr>
      <t>元退回</t>
    </r>
  </si>
  <si>
    <t>A211210151248481</t>
  </si>
  <si>
    <t>A2112101513102213</t>
  </si>
  <si>
    <r>
      <t>总计：</t>
    </r>
    <r>
      <rPr>
        <sz val="10"/>
        <rFont val="Arial"/>
        <charset val="134"/>
      </rPr>
      <t>1836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</si>
  <si>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</si>
  <si>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</si>
  <si>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</si>
  <si>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</si>
  <si>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</si>
  <si>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</si>
  <si>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</si>
  <si>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</si>
  <si>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</si>
  <si>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</si>
  <si>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</si>
  <si>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</si>
  <si>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</si>
  <si>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</si>
  <si>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</si>
  <si>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</si>
  <si>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2332114</t>
  </si>
  <si>
    <t>142.00</t>
  </si>
  <si>
    <t>RMB</t>
  </si>
  <si>
    <t>0</t>
  </si>
  <si>
    <t>0.00</t>
  </si>
  <si>
    <t>龙卷风国内直连</t>
  </si>
  <si>
    <t>2021-12-08 22:45:11</t>
  </si>
  <si>
    <t>汇智国际旅游发展有限公司</t>
  </si>
  <si>
    <t>直连</t>
  </si>
  <si>
    <t>2331820</t>
  </si>
  <si>
    <t>138.00</t>
  </si>
  <si>
    <t>2021-12-08 20:00:34</t>
  </si>
  <si>
    <t>2331805</t>
  </si>
  <si>
    <t>维也纳酒店（深圳客家小镇店）</t>
  </si>
  <si>
    <t>188.00</t>
  </si>
  <si>
    <t>2021-12-08 19:52:56</t>
  </si>
  <si>
    <t>2331783</t>
  </si>
  <si>
    <t>119.00</t>
  </si>
  <si>
    <t>2021-12-08 19:42:41</t>
  </si>
  <si>
    <t>2331761</t>
  </si>
  <si>
    <t>2021-12-08 19:29:43</t>
  </si>
  <si>
    <t>2331394</t>
  </si>
  <si>
    <t>格林豪泰酒店（潍坊奎文北王佳乐家店）</t>
  </si>
  <si>
    <t>95.00</t>
  </si>
  <si>
    <t>2021-12-08 16:49:51</t>
  </si>
  <si>
    <t>2331393</t>
  </si>
  <si>
    <t>2021-12-08 16:49:47</t>
  </si>
  <si>
    <t>2331337</t>
  </si>
  <si>
    <t>259.00</t>
  </si>
  <si>
    <t>2021-12-08 16:19:39</t>
  </si>
  <si>
    <t>2331313</t>
  </si>
  <si>
    <t>都市118连锁酒店（博野公园店）</t>
  </si>
  <si>
    <t>李鑫,王建明</t>
  </si>
  <si>
    <t>184.00</t>
  </si>
  <si>
    <t>2021-12-08 16:03:19</t>
  </si>
  <si>
    <t>2331160</t>
  </si>
  <si>
    <t>7天连锁酒店（泉州德化瓷都大道店）</t>
  </si>
  <si>
    <t>102.00</t>
  </si>
  <si>
    <t>2021-12-08 14:29:34</t>
  </si>
  <si>
    <t>2331114</t>
  </si>
  <si>
    <t>122.00</t>
  </si>
  <si>
    <t>2021-12-08 14:09:57</t>
  </si>
  <si>
    <t>2330992</t>
  </si>
  <si>
    <t>146.00</t>
  </si>
  <si>
    <t>2021-12-08 13:03:58</t>
  </si>
  <si>
    <t>2330972</t>
  </si>
  <si>
    <t>98.00</t>
  </si>
  <si>
    <t>2021-12-08 12:52:04</t>
  </si>
  <si>
    <t>2330895</t>
  </si>
  <si>
    <t>366.00</t>
  </si>
  <si>
    <t>2021-12-08 12:15:20</t>
  </si>
  <si>
    <t>2330874</t>
  </si>
  <si>
    <t>2021-12-08 12:04:27</t>
  </si>
  <si>
    <t>2330869</t>
  </si>
  <si>
    <t>99旅馆连锁（无锡东站店）</t>
  </si>
  <si>
    <t>79.00</t>
  </si>
  <si>
    <t>2021-12-08 12:02:50</t>
  </si>
  <si>
    <t>2330781</t>
  </si>
  <si>
    <t>137.00</t>
  </si>
  <si>
    <t>2021-12-08 11:21:10</t>
  </si>
  <si>
    <t>2330699</t>
  </si>
  <si>
    <t>114.00</t>
  </si>
  <si>
    <t>2021-12-08 10:45:28</t>
  </si>
  <si>
    <t>2330637</t>
  </si>
  <si>
    <t>211.00</t>
  </si>
  <si>
    <t>2021-12-08 10:14:22</t>
  </si>
  <si>
    <t>2330543</t>
  </si>
  <si>
    <t>喆·啡酒店（长治英雄中路长运岗店）</t>
  </si>
  <si>
    <t>124.00</t>
  </si>
  <si>
    <t>2021-12-08 09:39:24</t>
  </si>
  <si>
    <t>2330271</t>
  </si>
  <si>
    <t>2021-12-08 01:30:28</t>
  </si>
  <si>
    <t>102840215886</t>
  </si>
  <si>
    <t>2330249</t>
  </si>
  <si>
    <t>如家酒店（天津中山路美术学院店）</t>
  </si>
  <si>
    <t>周奇</t>
  </si>
  <si>
    <t>2021-12-08 00:30:15</t>
  </si>
  <si>
    <t>2330235</t>
  </si>
  <si>
    <t>265.00</t>
  </si>
  <si>
    <t>2021-12-08 00:09:03</t>
  </si>
  <si>
    <t>2329497</t>
  </si>
  <si>
    <t>274.00</t>
  </si>
  <si>
    <t>2021-12-06 21:59:32</t>
  </si>
  <si>
    <t>2329191</t>
  </si>
  <si>
    <t>549.00</t>
  </si>
  <si>
    <t>2021-12-06 18:48:27</t>
  </si>
  <si>
    <t>2327175</t>
  </si>
  <si>
    <t>130.00</t>
  </si>
  <si>
    <t>2021-12-04 19:06:59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</si>
</sst>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7" borderId="11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22" borderId="17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7" sqref="C2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25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25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95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96</v>
      </c>
      <c r="H4" s="8" t="s">
        <v>97</v>
      </c>
      <c r="I4" s="8" t="s">
        <v>77</v>
      </c>
      <c r="J4" s="8" t="s">
        <v>2</v>
      </c>
      <c r="K4" s="8" t="s">
        <v>98</v>
      </c>
      <c r="L4" s="8">
        <v>2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6" t="s">
        <v>99</v>
      </c>
      <c r="S4" s="18" t="s">
        <v>19</v>
      </c>
      <c r="T4" s="8"/>
      <c r="U4" s="16" t="s">
        <v>19</v>
      </c>
      <c r="V4" s="16" t="s">
        <v>99</v>
      </c>
      <c r="W4" s="18" t="s">
        <v>100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103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104</v>
      </c>
      <c r="H5" s="8" t="s">
        <v>105</v>
      </c>
      <c r="I5" s="8" t="s">
        <v>77</v>
      </c>
      <c r="J5" s="8" t="s">
        <v>2</v>
      </c>
      <c r="K5" s="8" t="s">
        <v>106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6" t="s">
        <v>107</v>
      </c>
      <c r="S5" s="18" t="s">
        <v>19</v>
      </c>
      <c r="T5" s="8"/>
      <c r="U5" s="16" t="s">
        <v>19</v>
      </c>
      <c r="V5" s="16" t="s">
        <v>107</v>
      </c>
      <c r="W5" s="18" t="s">
        <v>108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111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112</v>
      </c>
      <c r="H6" s="8" t="s">
        <v>113</v>
      </c>
      <c r="I6" s="8" t="s">
        <v>77</v>
      </c>
      <c r="J6" s="8" t="s">
        <v>2</v>
      </c>
      <c r="K6" s="8" t="s">
        <v>114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6" t="s">
        <v>107</v>
      </c>
      <c r="S6" s="18" t="s">
        <v>19</v>
      </c>
      <c r="T6" s="8"/>
      <c r="U6" s="16" t="s">
        <v>19</v>
      </c>
      <c r="V6" s="16" t="s">
        <v>107</v>
      </c>
      <c r="W6" s="18" t="s">
        <v>108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109</v>
      </c>
      <c r="AD6" t="s">
        <v>6</v>
      </c>
      <c r="AE6" t="s">
        <v>115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116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117</v>
      </c>
      <c r="H7" s="8" t="s">
        <v>118</v>
      </c>
      <c r="I7" s="8" t="s">
        <v>77</v>
      </c>
      <c r="J7" s="8" t="s">
        <v>2</v>
      </c>
      <c r="K7" s="8" t="s">
        <v>119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6" t="s">
        <v>120</v>
      </c>
      <c r="S7" s="18" t="s">
        <v>19</v>
      </c>
      <c r="T7" s="8"/>
      <c r="U7" s="16" t="s">
        <v>19</v>
      </c>
      <c r="V7" s="16" t="s">
        <v>120</v>
      </c>
      <c r="W7" s="18" t="s">
        <v>121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124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125</v>
      </c>
      <c r="H8" s="8" t="s">
        <v>126</v>
      </c>
      <c r="I8" s="8" t="s">
        <v>77</v>
      </c>
      <c r="J8" s="8" t="s">
        <v>2</v>
      </c>
      <c r="K8" s="8" t="s">
        <v>127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6" t="s">
        <v>128</v>
      </c>
      <c r="S8" s="18" t="s">
        <v>19</v>
      </c>
      <c r="T8" s="8"/>
      <c r="U8" s="16" t="s">
        <v>19</v>
      </c>
      <c r="V8" s="16" t="s">
        <v>128</v>
      </c>
      <c r="W8" s="18" t="s">
        <v>129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132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133</v>
      </c>
      <c r="H9" s="8" t="s">
        <v>134</v>
      </c>
      <c r="I9" s="8" t="s">
        <v>77</v>
      </c>
      <c r="J9" s="8" t="s">
        <v>2</v>
      </c>
      <c r="K9" s="8" t="s">
        <v>135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6" t="s">
        <v>136</v>
      </c>
      <c r="S9" s="18" t="s">
        <v>19</v>
      </c>
      <c r="T9" s="8"/>
      <c r="U9" s="16" t="s">
        <v>19</v>
      </c>
      <c r="V9" s="16" t="s">
        <v>136</v>
      </c>
      <c r="W9" s="18" t="s">
        <v>137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140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88</v>
      </c>
      <c r="H10" s="8" t="s">
        <v>89</v>
      </c>
      <c r="I10" s="8" t="s">
        <v>77</v>
      </c>
      <c r="J10" s="8" t="s">
        <v>2</v>
      </c>
      <c r="K10" s="8" t="s">
        <v>141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6" t="s">
        <v>91</v>
      </c>
      <c r="S10" s="18" t="s">
        <v>19</v>
      </c>
      <c r="T10" s="8"/>
      <c r="U10" s="16" t="s">
        <v>19</v>
      </c>
      <c r="V10" s="16" t="s">
        <v>91</v>
      </c>
      <c r="W10" s="18" t="s">
        <v>92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93</v>
      </c>
      <c r="AD10" t="s">
        <v>6</v>
      </c>
      <c r="AE10" t="s">
        <v>94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142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143</v>
      </c>
      <c r="H11" s="8" t="s">
        <v>144</v>
      </c>
      <c r="I11" s="8" t="s">
        <v>77</v>
      </c>
      <c r="J11" s="8" t="s">
        <v>2</v>
      </c>
      <c r="K11" s="8" t="s">
        <v>145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6" t="s">
        <v>146</v>
      </c>
      <c r="S11" s="18" t="s">
        <v>19</v>
      </c>
      <c r="T11" s="8"/>
      <c r="U11" s="16" t="s">
        <v>19</v>
      </c>
      <c r="V11" s="16" t="s">
        <v>146</v>
      </c>
      <c r="W11" s="18" t="s">
        <v>108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149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150</v>
      </c>
      <c r="H12" s="8" t="s">
        <v>151</v>
      </c>
      <c r="I12" s="8" t="s">
        <v>77</v>
      </c>
      <c r="J12" s="8" t="s">
        <v>2</v>
      </c>
      <c r="K12" s="8" t="s">
        <v>152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6" t="s">
        <v>153</v>
      </c>
      <c r="S12" s="18" t="s">
        <v>19</v>
      </c>
      <c r="T12" s="8"/>
      <c r="U12" s="16" t="s">
        <v>19</v>
      </c>
      <c r="V12" s="16" t="s">
        <v>153</v>
      </c>
      <c r="W12" s="18" t="s">
        <v>154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157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158</v>
      </c>
      <c r="H13" s="8" t="s">
        <v>159</v>
      </c>
      <c r="I13" s="8" t="s">
        <v>77</v>
      </c>
      <c r="J13" s="8" t="s">
        <v>2</v>
      </c>
      <c r="K13" s="8" t="s">
        <v>160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6" t="s">
        <v>161</v>
      </c>
      <c r="S13" s="18" t="s">
        <v>19</v>
      </c>
      <c r="T13" s="8"/>
      <c r="U13" s="16" t="s">
        <v>19</v>
      </c>
      <c r="V13" s="16" t="s">
        <v>161</v>
      </c>
      <c r="W13" s="18" t="s">
        <v>162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165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112</v>
      </c>
      <c r="H14" s="8" t="s">
        <v>113</v>
      </c>
      <c r="I14" s="8" t="s">
        <v>77</v>
      </c>
      <c r="J14" s="8" t="s">
        <v>2</v>
      </c>
      <c r="K14" s="8" t="s">
        <v>166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6" t="s">
        <v>167</v>
      </c>
      <c r="S14" s="18" t="s">
        <v>19</v>
      </c>
      <c r="T14" s="8"/>
      <c r="U14" s="16" t="s">
        <v>19</v>
      </c>
      <c r="V14" s="16" t="s">
        <v>167</v>
      </c>
      <c r="W14" s="18" t="s">
        <v>129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168</v>
      </c>
      <c r="AD14" t="s">
        <v>6</v>
      </c>
      <c r="AE14" t="s">
        <v>169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170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171</v>
      </c>
      <c r="H15" s="8" t="s">
        <v>172</v>
      </c>
      <c r="I15" s="8" t="s">
        <v>77</v>
      </c>
      <c r="J15" s="8" t="s">
        <v>2</v>
      </c>
      <c r="K15" s="8" t="s">
        <v>173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6" t="s">
        <v>174</v>
      </c>
      <c r="S15" s="18" t="s">
        <v>19</v>
      </c>
      <c r="T15" s="8"/>
      <c r="U15" s="16" t="s">
        <v>19</v>
      </c>
      <c r="V15" s="16" t="s">
        <v>174</v>
      </c>
      <c r="W15" s="18" t="s">
        <v>175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167</v>
      </c>
      <c r="AD15" t="s">
        <v>6</v>
      </c>
      <c r="AE15" t="s">
        <v>176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177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178</v>
      </c>
      <c r="H16" s="8" t="s">
        <v>179</v>
      </c>
      <c r="I16" s="8" t="s">
        <v>77</v>
      </c>
      <c r="J16" s="8" t="s">
        <v>2</v>
      </c>
      <c r="K16" s="8" t="s">
        <v>180</v>
      </c>
      <c r="L16" s="8">
        <v>1</v>
      </c>
      <c r="M16" s="8">
        <v>3</v>
      </c>
      <c r="N16" s="8" t="s">
        <v>181</v>
      </c>
      <c r="O16" s="8" t="s">
        <v>181</v>
      </c>
      <c r="P16" s="8" t="s">
        <v>81</v>
      </c>
      <c r="Q16" s="8"/>
      <c r="R16" s="16" t="s">
        <v>182</v>
      </c>
      <c r="S16" s="18" t="s">
        <v>19</v>
      </c>
      <c r="T16" s="8"/>
      <c r="U16" s="16" t="s">
        <v>19</v>
      </c>
      <c r="V16" s="16" t="s">
        <v>182</v>
      </c>
      <c r="W16" s="18" t="s">
        <v>183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186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187</v>
      </c>
      <c r="H17" s="8" t="s">
        <v>188</v>
      </c>
      <c r="I17" s="8" t="s">
        <v>77</v>
      </c>
      <c r="J17" s="8" t="s">
        <v>2</v>
      </c>
      <c r="K17" s="8" t="s">
        <v>189</v>
      </c>
      <c r="L17" s="8">
        <v>1</v>
      </c>
      <c r="M17" s="8">
        <v>2</v>
      </c>
      <c r="N17" s="8" t="s">
        <v>181</v>
      </c>
      <c r="O17" s="8" t="s">
        <v>190</v>
      </c>
      <c r="P17" s="8" t="s">
        <v>81</v>
      </c>
      <c r="Q17" s="8"/>
      <c r="R17" s="16" t="s">
        <v>191</v>
      </c>
      <c r="S17" s="18" t="s">
        <v>19</v>
      </c>
      <c r="T17" s="8"/>
      <c r="U17" s="16" t="s">
        <v>19</v>
      </c>
      <c r="V17" s="16" t="s">
        <v>191</v>
      </c>
      <c r="W17" s="18" t="s">
        <v>192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195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196</v>
      </c>
      <c r="H18" s="8" t="s">
        <v>197</v>
      </c>
      <c r="I18" s="8" t="s">
        <v>77</v>
      </c>
      <c r="J18" s="8" t="s">
        <v>2</v>
      </c>
      <c r="K18" s="8" t="s">
        <v>198</v>
      </c>
      <c r="L18" s="8">
        <v>1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6" t="s">
        <v>199</v>
      </c>
      <c r="S18" s="18" t="s">
        <v>19</v>
      </c>
      <c r="T18" s="8"/>
      <c r="U18" s="16" t="s">
        <v>19</v>
      </c>
      <c r="V18" s="16" t="s">
        <v>199</v>
      </c>
      <c r="W18" s="18" t="s">
        <v>154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202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203</v>
      </c>
      <c r="H19" s="8" t="s">
        <v>204</v>
      </c>
      <c r="I19" s="8" t="s">
        <v>77</v>
      </c>
      <c r="J19" s="8" t="s">
        <v>2</v>
      </c>
      <c r="K19" s="8" t="s">
        <v>205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6" t="s">
        <v>206</v>
      </c>
      <c r="S19" s="18" t="s">
        <v>19</v>
      </c>
      <c r="T19" s="8"/>
      <c r="U19" s="16" t="s">
        <v>19</v>
      </c>
      <c r="V19" s="16" t="s">
        <v>206</v>
      </c>
      <c r="W19" s="18" t="s">
        <v>207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210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211</v>
      </c>
      <c r="H20" s="8" t="s">
        <v>212</v>
      </c>
      <c r="I20" s="8" t="s">
        <v>77</v>
      </c>
      <c r="J20" s="8" t="s">
        <v>2</v>
      </c>
      <c r="K20" s="8" t="s">
        <v>213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6" t="s">
        <v>214</v>
      </c>
      <c r="S20" s="18" t="s">
        <v>19</v>
      </c>
      <c r="T20" s="8"/>
      <c r="U20" s="16" t="s">
        <v>19</v>
      </c>
      <c r="V20" s="16" t="s">
        <v>214</v>
      </c>
      <c r="W20" s="18" t="s">
        <v>207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217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143</v>
      </c>
      <c r="H21" s="8" t="s">
        <v>144</v>
      </c>
      <c r="I21" s="8" t="s">
        <v>77</v>
      </c>
      <c r="J21" s="8" t="s">
        <v>2</v>
      </c>
      <c r="K21" s="8" t="s">
        <v>218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6" t="s">
        <v>219</v>
      </c>
      <c r="S21" s="18" t="s">
        <v>19</v>
      </c>
      <c r="T21" s="8"/>
      <c r="U21" s="16" t="s">
        <v>19</v>
      </c>
      <c r="V21" s="16" t="s">
        <v>219</v>
      </c>
      <c r="W21" s="18" t="s">
        <v>220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223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224</v>
      </c>
      <c r="H22" s="8" t="s">
        <v>225</v>
      </c>
      <c r="I22" s="8" t="s">
        <v>77</v>
      </c>
      <c r="J22" s="8" t="s">
        <v>2</v>
      </c>
      <c r="K22" s="8" t="s">
        <v>226</v>
      </c>
      <c r="L22" s="8">
        <v>1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6" t="s">
        <v>206</v>
      </c>
      <c r="S22" s="18" t="s">
        <v>19</v>
      </c>
      <c r="T22" s="8"/>
      <c r="U22" s="16" t="s">
        <v>19</v>
      </c>
      <c r="V22" s="16" t="s">
        <v>206</v>
      </c>
      <c r="W22" s="18" t="s">
        <v>207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208</v>
      </c>
      <c r="AD22" t="s">
        <v>6</v>
      </c>
      <c r="AE22" t="s">
        <v>227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228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229</v>
      </c>
      <c r="H23" s="8" t="s">
        <v>230</v>
      </c>
      <c r="I23" s="8" t="s">
        <v>77</v>
      </c>
      <c r="J23" s="8" t="s">
        <v>2</v>
      </c>
      <c r="K23" s="8" t="s">
        <v>231</v>
      </c>
      <c r="L23" s="8">
        <v>1</v>
      </c>
      <c r="M23" s="8">
        <v>1</v>
      </c>
      <c r="N23" s="8" t="s">
        <v>80</v>
      </c>
      <c r="O23" s="8" t="s">
        <v>80</v>
      </c>
      <c r="P23" s="8" t="s">
        <v>81</v>
      </c>
      <c r="Q23" s="8"/>
      <c r="R23" s="16" t="s">
        <v>232</v>
      </c>
      <c r="S23" s="18" t="s">
        <v>19</v>
      </c>
      <c r="T23" s="8"/>
      <c r="U23" s="16" t="s">
        <v>19</v>
      </c>
      <c r="V23" s="16" t="s">
        <v>232</v>
      </c>
      <c r="W23" s="18" t="s">
        <v>233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236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237</v>
      </c>
      <c r="H24" s="8" t="s">
        <v>238</v>
      </c>
      <c r="I24" s="8" t="s">
        <v>77</v>
      </c>
      <c r="J24" s="8" t="s">
        <v>2</v>
      </c>
      <c r="K24" s="8" t="s">
        <v>239</v>
      </c>
      <c r="L24" s="8">
        <v>1</v>
      </c>
      <c r="M24" s="8">
        <v>1</v>
      </c>
      <c r="N24" s="8" t="s">
        <v>80</v>
      </c>
      <c r="O24" s="8" t="s">
        <v>80</v>
      </c>
      <c r="P24" s="8" t="s">
        <v>81</v>
      </c>
      <c r="Q24" s="8"/>
      <c r="R24" s="16" t="s">
        <v>240</v>
      </c>
      <c r="S24" s="18" t="s">
        <v>19</v>
      </c>
      <c r="T24" s="8"/>
      <c r="U24" s="16" t="s">
        <v>19</v>
      </c>
      <c r="V24" s="16" t="s">
        <v>240</v>
      </c>
      <c r="W24" s="18" t="s">
        <v>241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242</v>
      </c>
      <c r="AD24" t="s">
        <v>6</v>
      </c>
      <c r="AE24" t="s">
        <v>243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244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245</v>
      </c>
      <c r="H25" s="8" t="s">
        <v>246</v>
      </c>
      <c r="I25" s="8" t="s">
        <v>77</v>
      </c>
      <c r="J25" s="8" t="s">
        <v>2</v>
      </c>
      <c r="K25" s="8" t="s">
        <v>247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6" t="s">
        <v>248</v>
      </c>
      <c r="S25" s="18" t="s">
        <v>19</v>
      </c>
      <c r="T25" s="8"/>
      <c r="U25" s="16" t="s">
        <v>19</v>
      </c>
      <c r="V25" s="16" t="s">
        <v>248</v>
      </c>
      <c r="W25" s="18" t="s">
        <v>175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249</v>
      </c>
      <c r="AD25" t="s">
        <v>6</v>
      </c>
      <c r="AE25" t="s">
        <v>227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250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196</v>
      </c>
      <c r="H26" s="8" t="s">
        <v>197</v>
      </c>
      <c r="I26" s="8" t="s">
        <v>77</v>
      </c>
      <c r="J26" s="8" t="s">
        <v>2</v>
      </c>
      <c r="K26" s="8" t="s">
        <v>251</v>
      </c>
      <c r="L26" s="8">
        <v>1</v>
      </c>
      <c r="M26" s="8">
        <v>1</v>
      </c>
      <c r="N26" s="8" t="s">
        <v>80</v>
      </c>
      <c r="O26" s="8" t="s">
        <v>80</v>
      </c>
      <c r="P26" s="8" t="s">
        <v>81</v>
      </c>
      <c r="Q26" s="8"/>
      <c r="R26" s="16" t="s">
        <v>199</v>
      </c>
      <c r="S26" s="18" t="s">
        <v>19</v>
      </c>
      <c r="T26" s="8"/>
      <c r="U26" s="16" t="s">
        <v>19</v>
      </c>
      <c r="V26" s="16" t="s">
        <v>199</v>
      </c>
      <c r="W26" s="18" t="s">
        <v>154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200</v>
      </c>
      <c r="AD26" t="s">
        <v>6</v>
      </c>
      <c r="AE26" t="s">
        <v>201</v>
      </c>
      <c r="AF26" t="s">
        <v>86</v>
      </c>
      <c r="AG26" t="s">
        <v>73</v>
      </c>
      <c r="AH26" t="s">
        <v>19</v>
      </c>
    </row>
    <row r="27" customHeight="1" spans="1:32">
      <c r="A27" s="15" t="s">
        <v>252</v>
      </c>
      <c r="B27" s="15"/>
      <c r="C27" s="15" t="s">
        <v>253</v>
      </c>
      <c r="D27" s="15"/>
      <c r="E27" s="15"/>
      <c r="F27" s="15"/>
      <c r="G27" s="15" t="s">
        <v>253</v>
      </c>
      <c r="H27" s="15" t="s">
        <v>253</v>
      </c>
      <c r="I27" s="15" t="s">
        <v>253</v>
      </c>
      <c r="J27" s="15" t="s">
        <v>253</v>
      </c>
      <c r="K27" s="15" t="s">
        <v>253</v>
      </c>
      <c r="L27" s="15" t="s">
        <v>253</v>
      </c>
      <c r="M27" s="15" t="s">
        <v>253</v>
      </c>
      <c r="N27" s="15" t="s">
        <v>253</v>
      </c>
      <c r="O27" s="15" t="s">
        <v>253</v>
      </c>
      <c r="P27" s="15" t="s">
        <v>253</v>
      </c>
      <c r="Q27" s="15"/>
      <c r="R27" s="17" t="s">
        <v>20</v>
      </c>
      <c r="S27" s="17" t="s">
        <v>19</v>
      </c>
      <c r="T27" s="15" t="s">
        <v>253</v>
      </c>
      <c r="U27" s="17"/>
      <c r="V27" s="17" t="s">
        <v>20</v>
      </c>
      <c r="W27" s="17" t="s">
        <v>21</v>
      </c>
      <c r="X27" s="17"/>
      <c r="Y27" s="17"/>
      <c r="Z27" s="17"/>
      <c r="AA27" s="15"/>
      <c r="AB27" s="17"/>
      <c r="AC27" s="15"/>
      <c r="AD27" s="15" t="s">
        <v>253</v>
      </c>
      <c r="AE27" s="15"/>
      <c r="AF27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254</v>
      </c>
      <c r="B1" s="5" t="s">
        <v>255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256</v>
      </c>
      <c r="H1" s="5" t="s">
        <v>257</v>
      </c>
      <c r="I1" s="5" t="s">
        <v>13</v>
      </c>
      <c r="J1" s="5" t="s">
        <v>17</v>
      </c>
      <c r="K1" s="5" t="s">
        <v>18</v>
      </c>
      <c r="L1" s="5" t="s">
        <v>258</v>
      </c>
      <c r="M1" s="5" t="s">
        <v>259</v>
      </c>
      <c r="N1" s="5" t="s">
        <v>260</v>
      </c>
    </row>
    <row r="2" ht="14.25" customHeight="1" spans="1:256">
      <c r="A2" s="7" t="s">
        <v>261</v>
      </c>
      <c r="B2" s="8" t="s">
        <v>262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263</v>
      </c>
      <c r="H2" s="8" t="s">
        <v>264</v>
      </c>
      <c r="I2" s="16" t="s">
        <v>265</v>
      </c>
      <c r="J2" s="16" t="s">
        <v>19</v>
      </c>
      <c r="K2" s="16" t="s">
        <v>265</v>
      </c>
      <c r="L2" s="8" t="s">
        <v>266</v>
      </c>
      <c r="M2" s="8" t="s">
        <v>267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268</v>
      </c>
      <c r="B3" s="8" t="s">
        <v>269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81</v>
      </c>
      <c r="H3" s="8" t="s">
        <v>264</v>
      </c>
      <c r="I3" s="16" t="s">
        <v>270</v>
      </c>
      <c r="J3" s="16" t="s">
        <v>19</v>
      </c>
      <c r="K3" s="16" t="s">
        <v>270</v>
      </c>
      <c r="L3" s="8" t="s">
        <v>266</v>
      </c>
      <c r="M3" s="8" t="s">
        <v>271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15" t="s">
        <v>252</v>
      </c>
      <c r="B4" s="15" t="s">
        <v>253</v>
      </c>
      <c r="C4" s="15" t="s">
        <v>253</v>
      </c>
      <c r="D4" s="15" t="s">
        <v>253</v>
      </c>
      <c r="E4" s="15"/>
      <c r="F4" s="15"/>
      <c r="G4" s="15" t="s">
        <v>253</v>
      </c>
      <c r="H4" s="15" t="s">
        <v>253</v>
      </c>
      <c r="I4" s="17" t="s">
        <v>22</v>
      </c>
      <c r="J4" s="17"/>
      <c r="K4" s="17"/>
      <c r="L4" s="15"/>
      <c r="M4" s="15" t="s">
        <v>253</v>
      </c>
      <c r="N4" t="s">
        <v>253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272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F28" sqref="F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273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130</v>
      </c>
      <c r="E2" t="str">
        <f>VLOOKUP(A2,HOP!A:L,12,0)</f>
        <v>130.00</v>
      </c>
      <c r="F2" t="str">
        <f>VLOOKUP(A2,HOP!A:C,3,0)</f>
        <v>2327175</v>
      </c>
      <c r="G2">
        <f>D2-E2</f>
        <v>0</v>
      </c>
      <c r="H2" t="str">
        <f>$H$1&amp;F2</f>
        <v>，2327175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188</v>
      </c>
      <c r="E3" t="str">
        <f>VLOOKUP(A3,HOP!A:L,12,0)</f>
        <v>188.00</v>
      </c>
      <c r="F3" t="str">
        <f>VLOOKUP(A3,HOP!A:C,3,0)</f>
        <v>2331761</v>
      </c>
      <c r="G3">
        <f t="shared" ref="G3:G28" si="0">D3-E3</f>
        <v>0</v>
      </c>
      <c r="H3" t="str">
        <f t="shared" ref="H3:H28" si="1">$H$1&amp;F3</f>
        <v>，2331761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184</v>
      </c>
      <c r="E4" t="str">
        <f>VLOOKUP(A4,HOP!A:L,12,0)</f>
        <v>184.00</v>
      </c>
      <c r="F4" t="str">
        <f>VLOOKUP(A4,HOP!A:C,3,0)</f>
        <v>2331313</v>
      </c>
      <c r="G4">
        <f t="shared" si="0"/>
        <v>0</v>
      </c>
      <c r="H4" t="str">
        <f t="shared" si="1"/>
        <v>，2331313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80</v>
      </c>
      <c r="C5" s="8" t="s">
        <v>81</v>
      </c>
      <c r="D5" s="4">
        <v>142</v>
      </c>
      <c r="E5" t="str">
        <f>VLOOKUP(A5,HOP!A:L,12,0)</f>
        <v>142.00</v>
      </c>
      <c r="F5" t="str">
        <f>VLOOKUP(A5,HOP!A:C,3,0)</f>
        <v>2330874</v>
      </c>
      <c r="G5">
        <f t="shared" si="0"/>
        <v>0</v>
      </c>
      <c r="H5" t="str">
        <f t="shared" si="1"/>
        <v>，2330874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80</v>
      </c>
      <c r="C6" s="8" t="s">
        <v>81</v>
      </c>
      <c r="D6" s="4">
        <v>142</v>
      </c>
      <c r="E6" t="str">
        <f>VLOOKUP(A6,HOP!A:L,12,0)</f>
        <v>142.00</v>
      </c>
      <c r="F6" t="str">
        <f>VLOOKUP(A6,HOP!A:C,3,0)</f>
        <v>2332114</v>
      </c>
      <c r="G6">
        <f t="shared" si="0"/>
        <v>0</v>
      </c>
      <c r="H6" t="str">
        <f t="shared" si="1"/>
        <v>，2332114</v>
      </c>
      <c r="I6" t="str">
        <f>VLOOKUP(A6,HOP!A:T,20,0)</f>
        <v>直连</v>
      </c>
    </row>
    <row r="7" ht="14.25" hidden="1" customHeight="1" spans="1:9">
      <c r="A7" s="7" t="s">
        <v>116</v>
      </c>
      <c r="B7" s="8" t="s">
        <v>80</v>
      </c>
      <c r="C7" s="8" t="s">
        <v>81</v>
      </c>
      <c r="D7" s="4">
        <v>265</v>
      </c>
      <c r="E7" t="str">
        <f>VLOOKUP(A7,HOP!A:L,12,0)</f>
        <v>265.00</v>
      </c>
      <c r="F7" t="str">
        <f>VLOOKUP(A7,HOP!A:C,3,0)</f>
        <v>2330235</v>
      </c>
      <c r="G7">
        <f t="shared" si="0"/>
        <v>0</v>
      </c>
      <c r="H7" t="str">
        <f t="shared" si="1"/>
        <v>，2330235</v>
      </c>
      <c r="I7" t="str">
        <f>VLOOKUP(A7,HOP!A:T,20,0)</f>
        <v>直连</v>
      </c>
    </row>
    <row r="8" ht="14.25" hidden="1" customHeight="1" spans="1:9">
      <c r="A8" s="7" t="s">
        <v>124</v>
      </c>
      <c r="B8" s="8" t="s">
        <v>80</v>
      </c>
      <c r="C8" s="8" t="s">
        <v>81</v>
      </c>
      <c r="D8" s="4">
        <v>114</v>
      </c>
      <c r="E8" t="str">
        <f>VLOOKUP(A8,HOP!A:L,12,0)</f>
        <v>114.00</v>
      </c>
      <c r="F8" t="str">
        <f>VLOOKUP(A8,HOP!A:C,3,0)</f>
        <v>2330699</v>
      </c>
      <c r="G8">
        <f t="shared" si="0"/>
        <v>0</v>
      </c>
      <c r="H8" t="str">
        <f t="shared" si="1"/>
        <v>，2330699</v>
      </c>
      <c r="I8" t="str">
        <f>VLOOKUP(A8,HOP!A:T,20,0)</f>
        <v>直连</v>
      </c>
    </row>
    <row r="9" ht="14.25" hidden="1" customHeight="1" spans="1:9">
      <c r="A9" s="7" t="s">
        <v>132</v>
      </c>
      <c r="B9" s="8" t="s">
        <v>80</v>
      </c>
      <c r="C9" s="8" t="s">
        <v>81</v>
      </c>
      <c r="D9" s="4">
        <v>366</v>
      </c>
      <c r="E9" t="str">
        <f>VLOOKUP(A9,HOP!A:L,12,0)</f>
        <v>366.00</v>
      </c>
      <c r="F9" t="str">
        <f>VLOOKUP(A9,HOP!A:C,3,0)</f>
        <v>2330895</v>
      </c>
      <c r="G9">
        <f t="shared" si="0"/>
        <v>0</v>
      </c>
      <c r="H9" t="str">
        <f t="shared" si="1"/>
        <v>，2330895</v>
      </c>
      <c r="I9" t="str">
        <f>VLOOKUP(A9,HOP!A:T,20,0)</f>
        <v>直连</v>
      </c>
    </row>
    <row r="10" ht="14.25" hidden="1" customHeight="1" spans="1:9">
      <c r="A10" s="7" t="s">
        <v>140</v>
      </c>
      <c r="B10" s="8" t="s">
        <v>80</v>
      </c>
      <c r="C10" s="8" t="s">
        <v>81</v>
      </c>
      <c r="D10" s="4">
        <v>188</v>
      </c>
      <c r="E10" t="str">
        <f>VLOOKUP(A10,HOP!A:L,12,0)</f>
        <v>188.00</v>
      </c>
      <c r="F10" t="str">
        <f>VLOOKUP(A10,HOP!A:C,3,0)</f>
        <v>2331805</v>
      </c>
      <c r="G10">
        <f t="shared" si="0"/>
        <v>0</v>
      </c>
      <c r="H10" t="str">
        <f t="shared" si="1"/>
        <v>，2331805</v>
      </c>
      <c r="I10" t="str">
        <f>VLOOKUP(A10,HOP!A:T,20,0)</f>
        <v>直连</v>
      </c>
    </row>
    <row r="11" ht="14.25" hidden="1" customHeight="1" spans="1:9">
      <c r="A11" s="7" t="s">
        <v>142</v>
      </c>
      <c r="B11" s="8" t="s">
        <v>80</v>
      </c>
      <c r="C11" s="8" t="s">
        <v>81</v>
      </c>
      <c r="D11" s="4">
        <v>146</v>
      </c>
      <c r="E11" t="str">
        <f>VLOOKUP(A11,HOP!A:L,12,0)</f>
        <v>146.00</v>
      </c>
      <c r="F11" t="str">
        <f>VLOOKUP(A11,HOP!A:C,3,0)</f>
        <v>2330992</v>
      </c>
      <c r="G11">
        <f t="shared" si="0"/>
        <v>0</v>
      </c>
      <c r="H11" t="str">
        <f t="shared" si="1"/>
        <v>，2330992</v>
      </c>
      <c r="I11" t="str">
        <f>VLOOKUP(A11,HOP!A:T,20,0)</f>
        <v>直连</v>
      </c>
    </row>
    <row r="12" ht="14.25" hidden="1" customHeight="1" spans="1:9">
      <c r="A12" s="7" t="s">
        <v>149</v>
      </c>
      <c r="B12" s="8" t="s">
        <v>80</v>
      </c>
      <c r="C12" s="8" t="s">
        <v>81</v>
      </c>
      <c r="D12" s="4">
        <v>122</v>
      </c>
      <c r="E12" t="str">
        <f>VLOOKUP(A12,HOP!A:L,12,0)</f>
        <v>122.00</v>
      </c>
      <c r="F12" t="str">
        <f>VLOOKUP(A12,HOP!A:C,3,0)</f>
        <v>2331114</v>
      </c>
      <c r="G12">
        <f t="shared" si="0"/>
        <v>0</v>
      </c>
      <c r="H12" t="str">
        <f t="shared" si="1"/>
        <v>，2331114</v>
      </c>
      <c r="I12" t="str">
        <f>VLOOKUP(A12,HOP!A:T,20,0)</f>
        <v>直连</v>
      </c>
    </row>
    <row r="13" ht="14.25" hidden="1" customHeight="1" spans="1:9">
      <c r="A13" s="7" t="s">
        <v>157</v>
      </c>
      <c r="B13" s="8" t="s">
        <v>80</v>
      </c>
      <c r="C13" s="8" t="s">
        <v>81</v>
      </c>
      <c r="D13" s="4">
        <v>102</v>
      </c>
      <c r="E13" t="str">
        <f>VLOOKUP(A13,HOP!A:L,12,0)</f>
        <v>102.00</v>
      </c>
      <c r="F13" t="str">
        <f>VLOOKUP(A13,HOP!A:C,3,0)</f>
        <v>2331160</v>
      </c>
      <c r="G13">
        <f t="shared" si="0"/>
        <v>0</v>
      </c>
      <c r="H13" t="str">
        <f t="shared" si="1"/>
        <v>，2331160</v>
      </c>
      <c r="I13" t="str">
        <f>VLOOKUP(A13,HOP!A:T,20,0)</f>
        <v>直连</v>
      </c>
    </row>
    <row r="14" ht="14.25" hidden="1" customHeight="1" spans="1:9">
      <c r="A14" s="7" t="s">
        <v>165</v>
      </c>
      <c r="B14" s="8" t="s">
        <v>80</v>
      </c>
      <c r="C14" s="8" t="s">
        <v>81</v>
      </c>
      <c r="D14" s="4">
        <v>119</v>
      </c>
      <c r="E14" t="str">
        <f>VLOOKUP(A14,HOP!A:L,12,0)</f>
        <v>119.00</v>
      </c>
      <c r="F14" t="str">
        <f>VLOOKUP(A14,HOP!A:C,3,0)</f>
        <v>2331783</v>
      </c>
      <c r="G14">
        <f t="shared" si="0"/>
        <v>0</v>
      </c>
      <c r="H14" t="str">
        <f t="shared" si="1"/>
        <v>，2331783</v>
      </c>
      <c r="I14" t="str">
        <f>VLOOKUP(A14,HOP!A:T,20,0)</f>
        <v>直连</v>
      </c>
    </row>
    <row r="15" ht="14.25" hidden="1" customHeight="1" spans="1:9">
      <c r="A15" s="7" t="s">
        <v>170</v>
      </c>
      <c r="B15" s="8" t="s">
        <v>80</v>
      </c>
      <c r="C15" s="8" t="s">
        <v>81</v>
      </c>
      <c r="D15" s="4">
        <v>137</v>
      </c>
      <c r="E15" t="str">
        <f>VLOOKUP(A15,HOP!A:L,12,0)</f>
        <v>137.00</v>
      </c>
      <c r="F15" t="str">
        <f>VLOOKUP(A15,HOP!A:C,3,0)</f>
        <v>2330781</v>
      </c>
      <c r="G15">
        <f t="shared" si="0"/>
        <v>0</v>
      </c>
      <c r="H15" t="str">
        <f t="shared" si="1"/>
        <v>，2330781</v>
      </c>
      <c r="I15" t="str">
        <f>VLOOKUP(A15,HOP!A:T,20,0)</f>
        <v>直连</v>
      </c>
    </row>
    <row r="16" ht="14.25" hidden="1" customHeight="1" spans="1:9">
      <c r="A16" s="7" t="s">
        <v>177</v>
      </c>
      <c r="B16" s="8" t="s">
        <v>181</v>
      </c>
      <c r="C16" s="8" t="s">
        <v>81</v>
      </c>
      <c r="D16" s="4">
        <v>549</v>
      </c>
      <c r="E16" t="str">
        <f>VLOOKUP(A16,HOP!A:L,12,0)</f>
        <v>549.00</v>
      </c>
      <c r="F16" t="str">
        <f>VLOOKUP(A16,HOP!A:C,3,0)</f>
        <v>2329191</v>
      </c>
      <c r="G16">
        <f t="shared" si="0"/>
        <v>0</v>
      </c>
      <c r="H16" t="str">
        <f t="shared" si="1"/>
        <v>，2329191</v>
      </c>
      <c r="I16" t="str">
        <f>VLOOKUP(A16,HOP!A:T,20,0)</f>
        <v>直连</v>
      </c>
    </row>
    <row r="17" ht="14.25" hidden="1" customHeight="1" spans="1:9">
      <c r="A17" s="7" t="s">
        <v>186</v>
      </c>
      <c r="B17" s="8" t="s">
        <v>190</v>
      </c>
      <c r="C17" s="8" t="s">
        <v>81</v>
      </c>
      <c r="D17" s="4">
        <v>274</v>
      </c>
      <c r="E17" t="str">
        <f>VLOOKUP(A17,HOP!A:L,12,0)</f>
        <v>274.00</v>
      </c>
      <c r="F17" t="str">
        <f>VLOOKUP(A17,HOP!A:C,3,0)</f>
        <v>2329497</v>
      </c>
      <c r="G17">
        <f t="shared" si="0"/>
        <v>0</v>
      </c>
      <c r="H17" t="str">
        <f t="shared" si="1"/>
        <v>，2329497</v>
      </c>
      <c r="I17" t="str">
        <f>VLOOKUP(A17,HOP!A:T,20,0)</f>
        <v>直连</v>
      </c>
    </row>
    <row r="18" ht="14.25" hidden="1" customHeight="1" spans="1:9">
      <c r="A18" s="7" t="s">
        <v>195</v>
      </c>
      <c r="B18" s="8" t="s">
        <v>80</v>
      </c>
      <c r="C18" s="8" t="s">
        <v>81</v>
      </c>
      <c r="D18" s="4">
        <v>124</v>
      </c>
      <c r="E18" t="str">
        <f>VLOOKUP(A18,HOP!A:L,12,0)</f>
        <v>124.00</v>
      </c>
      <c r="F18" t="str">
        <f>VLOOKUP(A18,HOP!A:C,3,0)</f>
        <v>2330543</v>
      </c>
      <c r="G18">
        <f t="shared" si="0"/>
        <v>0</v>
      </c>
      <c r="H18" t="str">
        <f t="shared" si="1"/>
        <v>，2330543</v>
      </c>
      <c r="I18" t="str">
        <f>VLOOKUP(A18,HOP!A:T,20,0)</f>
        <v>直连</v>
      </c>
    </row>
    <row r="19" ht="14.25" hidden="1" customHeight="1" spans="1:9">
      <c r="A19" s="7" t="s">
        <v>202</v>
      </c>
      <c r="B19" s="8" t="s">
        <v>80</v>
      </c>
      <c r="C19" s="8" t="s">
        <v>81</v>
      </c>
      <c r="D19" s="4">
        <v>95</v>
      </c>
      <c r="E19" t="str">
        <f>VLOOKUP(A19,HOP!A:L,12,0)</f>
        <v>95.00</v>
      </c>
      <c r="F19" t="str">
        <f>VLOOKUP(A19,HOP!A:C,3,0)</f>
        <v>2331394</v>
      </c>
      <c r="G19">
        <f t="shared" si="0"/>
        <v>0</v>
      </c>
      <c r="H19" t="str">
        <f t="shared" si="1"/>
        <v>，2331394</v>
      </c>
      <c r="I19" t="str">
        <f>VLOOKUP(A19,HOP!A:T,20,0)</f>
        <v>直连</v>
      </c>
    </row>
    <row r="20" ht="14.25" hidden="1" customHeight="1" spans="1:9">
      <c r="A20" s="7" t="s">
        <v>210</v>
      </c>
      <c r="B20" s="8" t="s">
        <v>80</v>
      </c>
      <c r="C20" s="8" t="s">
        <v>81</v>
      </c>
      <c r="D20" s="4">
        <v>98</v>
      </c>
      <c r="E20" t="str">
        <f>VLOOKUP(A20,HOP!A:L,12,0)</f>
        <v>98.00</v>
      </c>
      <c r="F20" t="str">
        <f>VLOOKUP(A20,HOP!A:C,3,0)</f>
        <v>2330972</v>
      </c>
      <c r="G20">
        <f t="shared" si="0"/>
        <v>0</v>
      </c>
      <c r="H20" t="str">
        <f t="shared" si="1"/>
        <v>，2330972</v>
      </c>
      <c r="I20" t="str">
        <f>VLOOKUP(A20,HOP!A:T,20,0)</f>
        <v>直连</v>
      </c>
    </row>
    <row r="21" ht="14.25" hidden="1" customHeight="1" spans="1:9">
      <c r="A21" s="7" t="s">
        <v>217</v>
      </c>
      <c r="B21" s="8" t="s">
        <v>80</v>
      </c>
      <c r="C21" s="8" t="s">
        <v>81</v>
      </c>
      <c r="D21" s="4">
        <v>211</v>
      </c>
      <c r="E21" t="str">
        <f>VLOOKUP(A21,HOP!A:L,12,0)</f>
        <v>211.00</v>
      </c>
      <c r="F21" t="str">
        <f>VLOOKUP(A21,HOP!A:C,3,0)</f>
        <v>2330637</v>
      </c>
      <c r="G21">
        <f t="shared" si="0"/>
        <v>0</v>
      </c>
      <c r="H21" t="str">
        <f t="shared" si="1"/>
        <v>，2330637</v>
      </c>
      <c r="I21" t="str">
        <f>VLOOKUP(A21,HOP!A:T,20,0)</f>
        <v>直连</v>
      </c>
    </row>
    <row r="22" ht="14.25" hidden="1" customHeight="1" spans="1:9">
      <c r="A22" s="7" t="s">
        <v>223</v>
      </c>
      <c r="B22" s="8" t="s">
        <v>80</v>
      </c>
      <c r="C22" s="8" t="s">
        <v>81</v>
      </c>
      <c r="D22" s="4">
        <v>95</v>
      </c>
      <c r="E22" t="str">
        <f>VLOOKUP(A22,HOP!A:L,12,0)</f>
        <v>95.00</v>
      </c>
      <c r="F22" t="str">
        <f>VLOOKUP(A22,HOP!A:C,3,0)</f>
        <v>2331393</v>
      </c>
      <c r="G22">
        <f t="shared" si="0"/>
        <v>0</v>
      </c>
      <c r="H22" t="str">
        <f t="shared" si="1"/>
        <v>，2331393</v>
      </c>
      <c r="I22" t="str">
        <f>VLOOKUP(A22,HOP!A:T,20,0)</f>
        <v>直连</v>
      </c>
    </row>
    <row r="23" ht="14.25" hidden="1" customHeight="1" spans="1:9">
      <c r="A23" s="7" t="s">
        <v>228</v>
      </c>
      <c r="B23" s="8" t="s">
        <v>80</v>
      </c>
      <c r="C23" s="8" t="s">
        <v>81</v>
      </c>
      <c r="D23" s="4">
        <v>259</v>
      </c>
      <c r="E23" t="str">
        <f>VLOOKUP(A23,HOP!A:L,12,0)</f>
        <v>259.00</v>
      </c>
      <c r="F23" t="str">
        <f>VLOOKUP(A23,HOP!A:C,3,0)</f>
        <v>2331337</v>
      </c>
      <c r="G23">
        <f t="shared" si="0"/>
        <v>0</v>
      </c>
      <c r="H23" t="str">
        <f t="shared" si="1"/>
        <v>，2331337</v>
      </c>
      <c r="I23" t="str">
        <f>VLOOKUP(A23,HOP!A:T,20,0)</f>
        <v>直连</v>
      </c>
    </row>
    <row r="24" ht="14.25" hidden="1" customHeight="1" spans="1:9">
      <c r="A24" s="7" t="s">
        <v>236</v>
      </c>
      <c r="B24" s="8" t="s">
        <v>80</v>
      </c>
      <c r="C24" s="8" t="s">
        <v>81</v>
      </c>
      <c r="D24" s="4">
        <v>79</v>
      </c>
      <c r="E24" t="str">
        <f>VLOOKUP(A24,HOP!A:L,12,0)</f>
        <v>79.00</v>
      </c>
      <c r="F24" t="str">
        <f>VLOOKUP(A24,HOP!A:C,3,0)</f>
        <v>2330869</v>
      </c>
      <c r="G24">
        <f t="shared" si="0"/>
        <v>0</v>
      </c>
      <c r="H24" t="str">
        <f t="shared" si="1"/>
        <v>，2330869</v>
      </c>
      <c r="I24" t="str">
        <f>VLOOKUP(A24,HOP!A:T,20,0)</f>
        <v>直连</v>
      </c>
    </row>
    <row r="25" ht="14.25" hidden="1" customHeight="1" spans="1:9">
      <c r="A25" s="7" t="s">
        <v>244</v>
      </c>
      <c r="B25" s="8" t="s">
        <v>80</v>
      </c>
      <c r="C25" s="8" t="s">
        <v>81</v>
      </c>
      <c r="D25" s="4">
        <v>138</v>
      </c>
      <c r="E25" t="str">
        <f>VLOOKUP(A25,HOP!A:L,12,0)</f>
        <v>138.00</v>
      </c>
      <c r="F25" t="str">
        <f>VLOOKUP(A25,HOP!A:C,3,0)</f>
        <v>2331820</v>
      </c>
      <c r="G25">
        <f t="shared" si="0"/>
        <v>0</v>
      </c>
      <c r="H25" t="str">
        <f t="shared" si="1"/>
        <v>，2331820</v>
      </c>
      <c r="I25" t="str">
        <f>VLOOKUP(A25,HOP!A:T,20,0)</f>
        <v>直连</v>
      </c>
    </row>
    <row r="26" ht="14.25" hidden="1" customHeight="1" spans="1:9">
      <c r="A26" s="7" t="s">
        <v>250</v>
      </c>
      <c r="B26" s="8" t="s">
        <v>80</v>
      </c>
      <c r="C26" s="8" t="s">
        <v>81</v>
      </c>
      <c r="D26" s="4">
        <v>124</v>
      </c>
      <c r="E26" t="str">
        <f>VLOOKUP(A26,HOP!A:L,12,0)</f>
        <v>124.00</v>
      </c>
      <c r="F26" t="str">
        <f>VLOOKUP(A26,HOP!A:C,3,0)</f>
        <v>2330271</v>
      </c>
      <c r="G26">
        <f t="shared" si="0"/>
        <v>0</v>
      </c>
      <c r="H26" t="str">
        <f t="shared" si="1"/>
        <v>，2330271</v>
      </c>
      <c r="I26" t="str">
        <f>VLOOKUP(A26,HOP!A:T,20,0)</f>
        <v>直连</v>
      </c>
    </row>
    <row r="27" s="3" customFormat="1" hidden="1" spans="1:10">
      <c r="A27" s="47" t="s">
        <v>262</v>
      </c>
      <c r="B27" s="10"/>
      <c r="C27" s="10"/>
      <c r="D27" s="11">
        <v>2255</v>
      </c>
      <c r="E27" s="10">
        <v>2255</v>
      </c>
      <c r="F27" s="10">
        <v>2177022</v>
      </c>
      <c r="G27" s="10">
        <f t="shared" si="0"/>
        <v>0</v>
      </c>
      <c r="H27" s="10" t="str">
        <f t="shared" si="1"/>
        <v>，2177022</v>
      </c>
      <c r="I27" s="10" t="e">
        <f>VLOOKUP(A27,HOP!A:T,20,0)</f>
        <v>#N/A</v>
      </c>
      <c r="J27" s="14"/>
    </row>
    <row r="28" spans="1:10">
      <c r="A28" s="48" t="s">
        <v>269</v>
      </c>
      <c r="D28" s="12">
        <v>-4810</v>
      </c>
      <c r="E28" t="e">
        <f>VLOOKUP(A28,HOP!A:L,12,0)</f>
        <v>#N/A</v>
      </c>
      <c r="F28">
        <v>2261959</v>
      </c>
      <c r="G28" t="e">
        <f t="shared" si="0"/>
        <v>#N/A</v>
      </c>
      <c r="H28" t="str">
        <f t="shared" si="1"/>
        <v>，2261959</v>
      </c>
      <c r="I28" t="e">
        <f>VLOOKUP(A28,HOP!A:T,20,0)</f>
        <v>#N/A</v>
      </c>
      <c r="J28" t="s">
        <v>274</v>
      </c>
    </row>
    <row r="30" spans="4:4">
      <c r="D30" s="4">
        <f>SUM(D2:D29)</f>
        <v>1836</v>
      </c>
    </row>
    <row r="31" ht="14.25" spans="4:4">
      <c r="D31" s="13" t="s">
        <v>23</v>
      </c>
    </row>
    <row r="33" spans="1:3">
      <c r="A33" t="s">
        <v>275</v>
      </c>
      <c r="C33">
        <v>6646</v>
      </c>
    </row>
    <row r="34" spans="1:3">
      <c r="A34" t="s">
        <v>276</v>
      </c>
      <c r="C34">
        <v>-4810</v>
      </c>
    </row>
    <row r="35" spans="1:3">
      <c r="A35" s="6" t="s">
        <v>277</v>
      </c>
      <c r="C35">
        <f>SUM(C33:C34)</f>
        <v>1836</v>
      </c>
    </row>
  </sheetData>
  <autoFilter ref="A1:I28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278</v>
      </c>
      <c r="B1" s="2" t="s">
        <v>279</v>
      </c>
      <c r="C1" s="2" t="s">
        <v>280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281</v>
      </c>
      <c r="I1" s="2" t="s">
        <v>282</v>
      </c>
      <c r="J1" s="2" t="s">
        <v>283</v>
      </c>
      <c r="K1" s="2" t="s">
        <v>284</v>
      </c>
      <c r="L1" s="2" t="s">
        <v>285</v>
      </c>
      <c r="M1" s="2" t="s">
        <v>286</v>
      </c>
      <c r="N1" s="2" t="s">
        <v>287</v>
      </c>
      <c r="O1" s="2" t="s">
        <v>288</v>
      </c>
      <c r="P1" s="2" t="s">
        <v>289</v>
      </c>
      <c r="Q1" s="2" t="s">
        <v>290</v>
      </c>
      <c r="R1" s="2" t="s">
        <v>291</v>
      </c>
      <c r="S1" s="2" t="s">
        <v>292</v>
      </c>
      <c r="T1" s="2" t="s">
        <v>293</v>
      </c>
    </row>
    <row r="2" s="1" customFormat="1" spans="1:20">
      <c r="A2" s="1" t="s">
        <v>111</v>
      </c>
      <c r="B2" s="1" t="s">
        <v>80</v>
      </c>
      <c r="C2" s="1" t="s">
        <v>294</v>
      </c>
      <c r="D2" s="1" t="s">
        <v>113</v>
      </c>
      <c r="E2" s="1" t="s">
        <v>114</v>
      </c>
      <c r="F2" s="1" t="s">
        <v>80</v>
      </c>
      <c r="G2" s="1" t="s">
        <v>81</v>
      </c>
      <c r="H2" s="1" t="s">
        <v>266</v>
      </c>
      <c r="I2" s="1" t="s">
        <v>295</v>
      </c>
      <c r="J2" s="1" t="s">
        <v>296</v>
      </c>
      <c r="K2" s="1" t="s">
        <v>295</v>
      </c>
      <c r="L2" s="1" t="s">
        <v>295</v>
      </c>
      <c r="M2" s="1" t="s">
        <v>297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73</v>
      </c>
      <c r="S2" s="1" t="s">
        <v>301</v>
      </c>
      <c r="T2" s="1" t="s">
        <v>302</v>
      </c>
    </row>
    <row r="3" s="1" customFormat="1" spans="1:20">
      <c r="A3" s="1" t="s">
        <v>244</v>
      </c>
      <c r="B3" s="1" t="s">
        <v>80</v>
      </c>
      <c r="C3" s="1" t="s">
        <v>303</v>
      </c>
      <c r="D3" s="1" t="s">
        <v>246</v>
      </c>
      <c r="E3" s="1" t="s">
        <v>247</v>
      </c>
      <c r="F3" s="1" t="s">
        <v>80</v>
      </c>
      <c r="G3" s="1" t="s">
        <v>81</v>
      </c>
      <c r="H3" s="1" t="s">
        <v>266</v>
      </c>
      <c r="I3" s="1" t="s">
        <v>304</v>
      </c>
      <c r="J3" s="1" t="s">
        <v>296</v>
      </c>
      <c r="K3" s="1" t="s">
        <v>304</v>
      </c>
      <c r="L3" s="1" t="s">
        <v>304</v>
      </c>
      <c r="M3" s="1" t="s">
        <v>297</v>
      </c>
      <c r="N3" s="1" t="s">
        <v>297</v>
      </c>
      <c r="O3" s="1" t="s">
        <v>298</v>
      </c>
      <c r="P3" s="1" t="s">
        <v>299</v>
      </c>
      <c r="Q3" s="1" t="s">
        <v>305</v>
      </c>
      <c r="R3" s="1" t="s">
        <v>73</v>
      </c>
      <c r="S3" s="1" t="s">
        <v>301</v>
      </c>
      <c r="T3" s="1" t="s">
        <v>302</v>
      </c>
    </row>
    <row r="4" s="1" customFormat="1" spans="1:20">
      <c r="A4" s="1" t="s">
        <v>140</v>
      </c>
      <c r="B4" s="1" t="s">
        <v>80</v>
      </c>
      <c r="C4" s="1" t="s">
        <v>306</v>
      </c>
      <c r="D4" s="1" t="s">
        <v>307</v>
      </c>
      <c r="E4" s="1" t="s">
        <v>141</v>
      </c>
      <c r="F4" s="1" t="s">
        <v>80</v>
      </c>
      <c r="G4" s="1" t="s">
        <v>81</v>
      </c>
      <c r="H4" s="1" t="s">
        <v>266</v>
      </c>
      <c r="I4" s="1" t="s">
        <v>308</v>
      </c>
      <c r="J4" s="1" t="s">
        <v>296</v>
      </c>
      <c r="K4" s="1" t="s">
        <v>308</v>
      </c>
      <c r="L4" s="1" t="s">
        <v>308</v>
      </c>
      <c r="M4" s="1" t="s">
        <v>297</v>
      </c>
      <c r="N4" s="1" t="s">
        <v>297</v>
      </c>
      <c r="O4" s="1" t="s">
        <v>298</v>
      </c>
      <c r="P4" s="1" t="s">
        <v>299</v>
      </c>
      <c r="Q4" s="1" t="s">
        <v>309</v>
      </c>
      <c r="R4" s="1" t="s">
        <v>73</v>
      </c>
      <c r="S4" s="1" t="s">
        <v>301</v>
      </c>
      <c r="T4" s="1" t="s">
        <v>302</v>
      </c>
    </row>
    <row r="5" s="1" customFormat="1" spans="1:20">
      <c r="A5" s="1" t="s">
        <v>165</v>
      </c>
      <c r="B5" s="1" t="s">
        <v>80</v>
      </c>
      <c r="C5" s="1" t="s">
        <v>310</v>
      </c>
      <c r="D5" s="1" t="s">
        <v>113</v>
      </c>
      <c r="E5" s="1" t="s">
        <v>166</v>
      </c>
      <c r="F5" s="1" t="s">
        <v>80</v>
      </c>
      <c r="G5" s="1" t="s">
        <v>81</v>
      </c>
      <c r="H5" s="1" t="s">
        <v>266</v>
      </c>
      <c r="I5" s="1" t="s">
        <v>311</v>
      </c>
      <c r="J5" s="1" t="s">
        <v>296</v>
      </c>
      <c r="K5" s="1" t="s">
        <v>311</v>
      </c>
      <c r="L5" s="1" t="s">
        <v>311</v>
      </c>
      <c r="M5" s="1" t="s">
        <v>297</v>
      </c>
      <c r="N5" s="1" t="s">
        <v>297</v>
      </c>
      <c r="O5" s="1" t="s">
        <v>298</v>
      </c>
      <c r="P5" s="1" t="s">
        <v>299</v>
      </c>
      <c r="Q5" s="1" t="s">
        <v>312</v>
      </c>
      <c r="R5" s="1" t="s">
        <v>73</v>
      </c>
      <c r="S5" s="1" t="s">
        <v>301</v>
      </c>
      <c r="T5" s="1" t="s">
        <v>302</v>
      </c>
    </row>
    <row r="6" s="1" customFormat="1" spans="1:20">
      <c r="A6" s="1" t="s">
        <v>87</v>
      </c>
      <c r="B6" s="1" t="s">
        <v>80</v>
      </c>
      <c r="C6" s="1" t="s">
        <v>313</v>
      </c>
      <c r="D6" s="1" t="s">
        <v>307</v>
      </c>
      <c r="E6" s="1" t="s">
        <v>90</v>
      </c>
      <c r="F6" s="1" t="s">
        <v>80</v>
      </c>
      <c r="G6" s="1" t="s">
        <v>81</v>
      </c>
      <c r="H6" s="1" t="s">
        <v>266</v>
      </c>
      <c r="I6" s="1" t="s">
        <v>308</v>
      </c>
      <c r="J6" s="1" t="s">
        <v>296</v>
      </c>
      <c r="K6" s="1" t="s">
        <v>308</v>
      </c>
      <c r="L6" s="1" t="s">
        <v>308</v>
      </c>
      <c r="M6" s="1" t="s">
        <v>297</v>
      </c>
      <c r="N6" s="1" t="s">
        <v>297</v>
      </c>
      <c r="O6" s="1" t="s">
        <v>298</v>
      </c>
      <c r="P6" s="1" t="s">
        <v>299</v>
      </c>
      <c r="Q6" s="1" t="s">
        <v>314</v>
      </c>
      <c r="R6" s="1" t="s">
        <v>73</v>
      </c>
      <c r="S6" s="1" t="s">
        <v>301</v>
      </c>
      <c r="T6" s="1" t="s">
        <v>302</v>
      </c>
    </row>
    <row r="7" s="1" customFormat="1" spans="1:20">
      <c r="A7" s="1" t="s">
        <v>202</v>
      </c>
      <c r="B7" s="1" t="s">
        <v>80</v>
      </c>
      <c r="C7" s="1" t="s">
        <v>315</v>
      </c>
      <c r="D7" s="1" t="s">
        <v>316</v>
      </c>
      <c r="E7" s="1" t="s">
        <v>205</v>
      </c>
      <c r="F7" s="1" t="s">
        <v>80</v>
      </c>
      <c r="G7" s="1" t="s">
        <v>81</v>
      </c>
      <c r="H7" s="1" t="s">
        <v>266</v>
      </c>
      <c r="I7" s="1" t="s">
        <v>317</v>
      </c>
      <c r="J7" s="1" t="s">
        <v>296</v>
      </c>
      <c r="K7" s="1" t="s">
        <v>317</v>
      </c>
      <c r="L7" s="1" t="s">
        <v>317</v>
      </c>
      <c r="M7" s="1" t="s">
        <v>297</v>
      </c>
      <c r="N7" s="1" t="s">
        <v>297</v>
      </c>
      <c r="O7" s="1" t="s">
        <v>298</v>
      </c>
      <c r="P7" s="1" t="s">
        <v>299</v>
      </c>
      <c r="Q7" s="1" t="s">
        <v>318</v>
      </c>
      <c r="R7" s="1" t="s">
        <v>73</v>
      </c>
      <c r="S7" s="1" t="s">
        <v>301</v>
      </c>
      <c r="T7" s="1" t="s">
        <v>302</v>
      </c>
    </row>
    <row r="8" s="1" customFormat="1" spans="1:20">
      <c r="A8" s="1" t="s">
        <v>223</v>
      </c>
      <c r="B8" s="1" t="s">
        <v>80</v>
      </c>
      <c r="C8" s="1" t="s">
        <v>319</v>
      </c>
      <c r="D8" s="1" t="s">
        <v>225</v>
      </c>
      <c r="E8" s="1" t="s">
        <v>226</v>
      </c>
      <c r="F8" s="1" t="s">
        <v>80</v>
      </c>
      <c r="G8" s="1" t="s">
        <v>81</v>
      </c>
      <c r="H8" s="1" t="s">
        <v>266</v>
      </c>
      <c r="I8" s="1" t="s">
        <v>317</v>
      </c>
      <c r="J8" s="1" t="s">
        <v>296</v>
      </c>
      <c r="K8" s="1" t="s">
        <v>317</v>
      </c>
      <c r="L8" s="1" t="s">
        <v>317</v>
      </c>
      <c r="M8" s="1" t="s">
        <v>297</v>
      </c>
      <c r="N8" s="1" t="s">
        <v>297</v>
      </c>
      <c r="O8" s="1" t="s">
        <v>298</v>
      </c>
      <c r="P8" s="1" t="s">
        <v>299</v>
      </c>
      <c r="Q8" s="1" t="s">
        <v>320</v>
      </c>
      <c r="R8" s="1" t="s">
        <v>73</v>
      </c>
      <c r="S8" s="1" t="s">
        <v>301</v>
      </c>
      <c r="T8" s="1" t="s">
        <v>302</v>
      </c>
    </row>
    <row r="9" s="1" customFormat="1" spans="1:20">
      <c r="A9" s="1" t="s">
        <v>228</v>
      </c>
      <c r="B9" s="1" t="s">
        <v>80</v>
      </c>
      <c r="C9" s="1" t="s">
        <v>321</v>
      </c>
      <c r="D9" s="1" t="s">
        <v>230</v>
      </c>
      <c r="E9" s="1" t="s">
        <v>231</v>
      </c>
      <c r="F9" s="1" t="s">
        <v>80</v>
      </c>
      <c r="G9" s="1" t="s">
        <v>81</v>
      </c>
      <c r="H9" s="1" t="s">
        <v>266</v>
      </c>
      <c r="I9" s="1" t="s">
        <v>322</v>
      </c>
      <c r="J9" s="1" t="s">
        <v>296</v>
      </c>
      <c r="K9" s="1" t="s">
        <v>322</v>
      </c>
      <c r="L9" s="1" t="s">
        <v>322</v>
      </c>
      <c r="M9" s="1" t="s">
        <v>297</v>
      </c>
      <c r="N9" s="1" t="s">
        <v>297</v>
      </c>
      <c r="O9" s="1" t="s">
        <v>298</v>
      </c>
      <c r="P9" s="1" t="s">
        <v>299</v>
      </c>
      <c r="Q9" s="1" t="s">
        <v>323</v>
      </c>
      <c r="R9" s="1" t="s">
        <v>73</v>
      </c>
      <c r="S9" s="1" t="s">
        <v>301</v>
      </c>
      <c r="T9" s="1" t="s">
        <v>302</v>
      </c>
    </row>
    <row r="10" s="1" customFormat="1" spans="1:20">
      <c r="A10" s="1" t="s">
        <v>95</v>
      </c>
      <c r="B10" s="1" t="s">
        <v>80</v>
      </c>
      <c r="C10" s="1" t="s">
        <v>324</v>
      </c>
      <c r="D10" s="1" t="s">
        <v>325</v>
      </c>
      <c r="E10" s="1" t="s">
        <v>326</v>
      </c>
      <c r="F10" s="1" t="s">
        <v>80</v>
      </c>
      <c r="G10" s="1" t="s">
        <v>81</v>
      </c>
      <c r="H10" s="1" t="s">
        <v>266</v>
      </c>
      <c r="I10" s="1" t="s">
        <v>327</v>
      </c>
      <c r="J10" s="1" t="s">
        <v>296</v>
      </c>
      <c r="K10" s="1" t="s">
        <v>327</v>
      </c>
      <c r="L10" s="1" t="s">
        <v>327</v>
      </c>
      <c r="M10" s="1" t="s">
        <v>297</v>
      </c>
      <c r="N10" s="1" t="s">
        <v>297</v>
      </c>
      <c r="O10" s="1" t="s">
        <v>298</v>
      </c>
      <c r="P10" s="1" t="s">
        <v>299</v>
      </c>
      <c r="Q10" s="1" t="s">
        <v>328</v>
      </c>
      <c r="R10" s="1" t="s">
        <v>73</v>
      </c>
      <c r="S10" s="1" t="s">
        <v>301</v>
      </c>
      <c r="T10" s="1" t="s">
        <v>302</v>
      </c>
    </row>
    <row r="11" s="1" customFormat="1" spans="1:20">
      <c r="A11" s="1" t="s">
        <v>157</v>
      </c>
      <c r="B11" s="1" t="s">
        <v>80</v>
      </c>
      <c r="C11" s="1" t="s">
        <v>329</v>
      </c>
      <c r="D11" s="1" t="s">
        <v>330</v>
      </c>
      <c r="E11" s="1" t="s">
        <v>160</v>
      </c>
      <c r="F11" s="1" t="s">
        <v>80</v>
      </c>
      <c r="G11" s="1" t="s">
        <v>81</v>
      </c>
      <c r="H11" s="1" t="s">
        <v>266</v>
      </c>
      <c r="I11" s="1" t="s">
        <v>331</v>
      </c>
      <c r="J11" s="1" t="s">
        <v>296</v>
      </c>
      <c r="K11" s="1" t="s">
        <v>331</v>
      </c>
      <c r="L11" s="1" t="s">
        <v>331</v>
      </c>
      <c r="M11" s="1" t="s">
        <v>297</v>
      </c>
      <c r="N11" s="1" t="s">
        <v>297</v>
      </c>
      <c r="O11" s="1" t="s">
        <v>298</v>
      </c>
      <c r="P11" s="1" t="s">
        <v>299</v>
      </c>
      <c r="Q11" s="1" t="s">
        <v>332</v>
      </c>
      <c r="R11" s="1" t="s">
        <v>73</v>
      </c>
      <c r="S11" s="1" t="s">
        <v>301</v>
      </c>
      <c r="T11" s="1" t="s">
        <v>302</v>
      </c>
    </row>
    <row r="12" s="1" customFormat="1" spans="1:20">
      <c r="A12" s="1" t="s">
        <v>149</v>
      </c>
      <c r="B12" s="1" t="s">
        <v>80</v>
      </c>
      <c r="C12" s="1" t="s">
        <v>333</v>
      </c>
      <c r="D12" s="1" t="s">
        <v>151</v>
      </c>
      <c r="E12" s="1" t="s">
        <v>152</v>
      </c>
      <c r="F12" s="1" t="s">
        <v>80</v>
      </c>
      <c r="G12" s="1" t="s">
        <v>81</v>
      </c>
      <c r="H12" s="1" t="s">
        <v>266</v>
      </c>
      <c r="I12" s="1" t="s">
        <v>334</v>
      </c>
      <c r="J12" s="1" t="s">
        <v>296</v>
      </c>
      <c r="K12" s="1" t="s">
        <v>334</v>
      </c>
      <c r="L12" s="1" t="s">
        <v>334</v>
      </c>
      <c r="M12" s="1" t="s">
        <v>297</v>
      </c>
      <c r="N12" s="1" t="s">
        <v>297</v>
      </c>
      <c r="O12" s="1" t="s">
        <v>298</v>
      </c>
      <c r="P12" s="1" t="s">
        <v>299</v>
      </c>
      <c r="Q12" s="1" t="s">
        <v>335</v>
      </c>
      <c r="R12" s="1" t="s">
        <v>73</v>
      </c>
      <c r="S12" s="1" t="s">
        <v>301</v>
      </c>
      <c r="T12" s="1" t="s">
        <v>302</v>
      </c>
    </row>
    <row r="13" s="1" customFormat="1" spans="1:20">
      <c r="A13" s="1" t="s">
        <v>142</v>
      </c>
      <c r="B13" s="1" t="s">
        <v>80</v>
      </c>
      <c r="C13" s="1" t="s">
        <v>336</v>
      </c>
      <c r="D13" s="1" t="s">
        <v>144</v>
      </c>
      <c r="E13" s="1" t="s">
        <v>145</v>
      </c>
      <c r="F13" s="1" t="s">
        <v>80</v>
      </c>
      <c r="G13" s="1" t="s">
        <v>81</v>
      </c>
      <c r="H13" s="1" t="s">
        <v>266</v>
      </c>
      <c r="I13" s="1" t="s">
        <v>337</v>
      </c>
      <c r="J13" s="1" t="s">
        <v>296</v>
      </c>
      <c r="K13" s="1" t="s">
        <v>337</v>
      </c>
      <c r="L13" s="1" t="s">
        <v>337</v>
      </c>
      <c r="M13" s="1" t="s">
        <v>297</v>
      </c>
      <c r="N13" s="1" t="s">
        <v>297</v>
      </c>
      <c r="O13" s="1" t="s">
        <v>298</v>
      </c>
      <c r="P13" s="1" t="s">
        <v>299</v>
      </c>
      <c r="Q13" s="1" t="s">
        <v>338</v>
      </c>
      <c r="R13" s="1" t="s">
        <v>73</v>
      </c>
      <c r="S13" s="1" t="s">
        <v>301</v>
      </c>
      <c r="T13" s="1" t="s">
        <v>302</v>
      </c>
    </row>
    <row r="14" s="1" customFormat="1" spans="1:20">
      <c r="A14" s="1" t="s">
        <v>210</v>
      </c>
      <c r="B14" s="1" t="s">
        <v>80</v>
      </c>
      <c r="C14" s="1" t="s">
        <v>339</v>
      </c>
      <c r="D14" s="1" t="s">
        <v>212</v>
      </c>
      <c r="E14" s="1" t="s">
        <v>213</v>
      </c>
      <c r="F14" s="1" t="s">
        <v>80</v>
      </c>
      <c r="G14" s="1" t="s">
        <v>81</v>
      </c>
      <c r="H14" s="1" t="s">
        <v>266</v>
      </c>
      <c r="I14" s="1" t="s">
        <v>340</v>
      </c>
      <c r="J14" s="1" t="s">
        <v>296</v>
      </c>
      <c r="K14" s="1" t="s">
        <v>340</v>
      </c>
      <c r="L14" s="1" t="s">
        <v>340</v>
      </c>
      <c r="M14" s="1" t="s">
        <v>297</v>
      </c>
      <c r="N14" s="1" t="s">
        <v>297</v>
      </c>
      <c r="O14" s="1" t="s">
        <v>298</v>
      </c>
      <c r="P14" s="1" t="s">
        <v>299</v>
      </c>
      <c r="Q14" s="1" t="s">
        <v>341</v>
      </c>
      <c r="R14" s="1" t="s">
        <v>73</v>
      </c>
      <c r="S14" s="1" t="s">
        <v>301</v>
      </c>
      <c r="T14" s="1" t="s">
        <v>302</v>
      </c>
    </row>
    <row r="15" s="1" customFormat="1" spans="1:20">
      <c r="A15" s="1" t="s">
        <v>132</v>
      </c>
      <c r="B15" s="1" t="s">
        <v>80</v>
      </c>
      <c r="C15" s="1" t="s">
        <v>342</v>
      </c>
      <c r="D15" s="1" t="s">
        <v>134</v>
      </c>
      <c r="E15" s="1" t="s">
        <v>135</v>
      </c>
      <c r="F15" s="1" t="s">
        <v>80</v>
      </c>
      <c r="G15" s="1" t="s">
        <v>81</v>
      </c>
      <c r="H15" s="1" t="s">
        <v>266</v>
      </c>
      <c r="I15" s="1" t="s">
        <v>343</v>
      </c>
      <c r="J15" s="1" t="s">
        <v>296</v>
      </c>
      <c r="K15" s="1" t="s">
        <v>343</v>
      </c>
      <c r="L15" s="1" t="s">
        <v>343</v>
      </c>
      <c r="M15" s="1" t="s">
        <v>297</v>
      </c>
      <c r="N15" s="1" t="s">
        <v>297</v>
      </c>
      <c r="O15" s="1" t="s">
        <v>298</v>
      </c>
      <c r="P15" s="1" t="s">
        <v>299</v>
      </c>
      <c r="Q15" s="1" t="s">
        <v>344</v>
      </c>
      <c r="R15" s="1" t="s">
        <v>73</v>
      </c>
      <c r="S15" s="1" t="s">
        <v>301</v>
      </c>
      <c r="T15" s="1" t="s">
        <v>302</v>
      </c>
    </row>
    <row r="16" s="1" customFormat="1" spans="1:20">
      <c r="A16" s="1" t="s">
        <v>103</v>
      </c>
      <c r="B16" s="1" t="s">
        <v>80</v>
      </c>
      <c r="C16" s="1" t="s">
        <v>345</v>
      </c>
      <c r="D16" s="1" t="s">
        <v>105</v>
      </c>
      <c r="E16" s="1" t="s">
        <v>106</v>
      </c>
      <c r="F16" s="1" t="s">
        <v>80</v>
      </c>
      <c r="G16" s="1" t="s">
        <v>81</v>
      </c>
      <c r="H16" s="1" t="s">
        <v>266</v>
      </c>
      <c r="I16" s="1" t="s">
        <v>295</v>
      </c>
      <c r="J16" s="1" t="s">
        <v>296</v>
      </c>
      <c r="K16" s="1" t="s">
        <v>295</v>
      </c>
      <c r="L16" s="1" t="s">
        <v>295</v>
      </c>
      <c r="M16" s="1" t="s">
        <v>297</v>
      </c>
      <c r="N16" s="1" t="s">
        <v>297</v>
      </c>
      <c r="O16" s="1" t="s">
        <v>298</v>
      </c>
      <c r="P16" s="1" t="s">
        <v>299</v>
      </c>
      <c r="Q16" s="1" t="s">
        <v>346</v>
      </c>
      <c r="R16" s="1" t="s">
        <v>73</v>
      </c>
      <c r="S16" s="1" t="s">
        <v>301</v>
      </c>
      <c r="T16" s="1" t="s">
        <v>302</v>
      </c>
    </row>
    <row r="17" s="1" customFormat="1" spans="1:20">
      <c r="A17" s="1" t="s">
        <v>236</v>
      </c>
      <c r="B17" s="1" t="s">
        <v>80</v>
      </c>
      <c r="C17" s="1" t="s">
        <v>347</v>
      </c>
      <c r="D17" s="1" t="s">
        <v>348</v>
      </c>
      <c r="E17" s="1" t="s">
        <v>239</v>
      </c>
      <c r="F17" s="1" t="s">
        <v>80</v>
      </c>
      <c r="G17" s="1" t="s">
        <v>81</v>
      </c>
      <c r="H17" s="1" t="s">
        <v>266</v>
      </c>
      <c r="I17" s="1" t="s">
        <v>349</v>
      </c>
      <c r="J17" s="1" t="s">
        <v>296</v>
      </c>
      <c r="K17" s="1" t="s">
        <v>349</v>
      </c>
      <c r="L17" s="1" t="s">
        <v>349</v>
      </c>
      <c r="M17" s="1" t="s">
        <v>297</v>
      </c>
      <c r="N17" s="1" t="s">
        <v>297</v>
      </c>
      <c r="O17" s="1" t="s">
        <v>298</v>
      </c>
      <c r="P17" s="1" t="s">
        <v>299</v>
      </c>
      <c r="Q17" s="1" t="s">
        <v>350</v>
      </c>
      <c r="R17" s="1" t="s">
        <v>73</v>
      </c>
      <c r="S17" s="1" t="s">
        <v>301</v>
      </c>
      <c r="T17" s="1" t="s">
        <v>302</v>
      </c>
    </row>
    <row r="18" s="1" customFormat="1" spans="1:20">
      <c r="A18" s="1" t="s">
        <v>170</v>
      </c>
      <c r="B18" s="1" t="s">
        <v>80</v>
      </c>
      <c r="C18" s="1" t="s">
        <v>351</v>
      </c>
      <c r="D18" s="1" t="s">
        <v>172</v>
      </c>
      <c r="E18" s="1" t="s">
        <v>173</v>
      </c>
      <c r="F18" s="1" t="s">
        <v>80</v>
      </c>
      <c r="G18" s="1" t="s">
        <v>81</v>
      </c>
      <c r="H18" s="1" t="s">
        <v>266</v>
      </c>
      <c r="I18" s="1" t="s">
        <v>352</v>
      </c>
      <c r="J18" s="1" t="s">
        <v>296</v>
      </c>
      <c r="K18" s="1" t="s">
        <v>352</v>
      </c>
      <c r="L18" s="1" t="s">
        <v>352</v>
      </c>
      <c r="M18" s="1" t="s">
        <v>297</v>
      </c>
      <c r="N18" s="1" t="s">
        <v>297</v>
      </c>
      <c r="O18" s="1" t="s">
        <v>298</v>
      </c>
      <c r="P18" s="1" t="s">
        <v>299</v>
      </c>
      <c r="Q18" s="1" t="s">
        <v>353</v>
      </c>
      <c r="R18" s="1" t="s">
        <v>73</v>
      </c>
      <c r="S18" s="1" t="s">
        <v>301</v>
      </c>
      <c r="T18" s="1" t="s">
        <v>302</v>
      </c>
    </row>
    <row r="19" s="1" customFormat="1" spans="1:20">
      <c r="A19" s="1" t="s">
        <v>124</v>
      </c>
      <c r="B19" s="1" t="s">
        <v>80</v>
      </c>
      <c r="C19" s="1" t="s">
        <v>354</v>
      </c>
      <c r="D19" s="1" t="s">
        <v>126</v>
      </c>
      <c r="E19" s="1" t="s">
        <v>127</v>
      </c>
      <c r="F19" s="1" t="s">
        <v>80</v>
      </c>
      <c r="G19" s="1" t="s">
        <v>81</v>
      </c>
      <c r="H19" s="1" t="s">
        <v>266</v>
      </c>
      <c r="I19" s="1" t="s">
        <v>355</v>
      </c>
      <c r="J19" s="1" t="s">
        <v>296</v>
      </c>
      <c r="K19" s="1" t="s">
        <v>355</v>
      </c>
      <c r="L19" s="1" t="s">
        <v>355</v>
      </c>
      <c r="M19" s="1" t="s">
        <v>297</v>
      </c>
      <c r="N19" s="1" t="s">
        <v>297</v>
      </c>
      <c r="O19" s="1" t="s">
        <v>298</v>
      </c>
      <c r="P19" s="1" t="s">
        <v>299</v>
      </c>
      <c r="Q19" s="1" t="s">
        <v>356</v>
      </c>
      <c r="R19" s="1" t="s">
        <v>73</v>
      </c>
      <c r="S19" s="1" t="s">
        <v>301</v>
      </c>
      <c r="T19" s="1" t="s">
        <v>302</v>
      </c>
    </row>
    <row r="20" s="1" customFormat="1" spans="1:20">
      <c r="A20" s="1" t="s">
        <v>217</v>
      </c>
      <c r="B20" s="1" t="s">
        <v>80</v>
      </c>
      <c r="C20" s="1" t="s">
        <v>357</v>
      </c>
      <c r="D20" s="1" t="s">
        <v>144</v>
      </c>
      <c r="E20" s="1" t="s">
        <v>218</v>
      </c>
      <c r="F20" s="1" t="s">
        <v>80</v>
      </c>
      <c r="G20" s="1" t="s">
        <v>81</v>
      </c>
      <c r="H20" s="1" t="s">
        <v>266</v>
      </c>
      <c r="I20" s="1" t="s">
        <v>358</v>
      </c>
      <c r="J20" s="1" t="s">
        <v>296</v>
      </c>
      <c r="K20" s="1" t="s">
        <v>358</v>
      </c>
      <c r="L20" s="1" t="s">
        <v>358</v>
      </c>
      <c r="M20" s="1" t="s">
        <v>297</v>
      </c>
      <c r="N20" s="1" t="s">
        <v>297</v>
      </c>
      <c r="O20" s="1" t="s">
        <v>298</v>
      </c>
      <c r="P20" s="1" t="s">
        <v>299</v>
      </c>
      <c r="Q20" s="1" t="s">
        <v>359</v>
      </c>
      <c r="R20" s="1" t="s">
        <v>73</v>
      </c>
      <c r="S20" s="1" t="s">
        <v>301</v>
      </c>
      <c r="T20" s="1" t="s">
        <v>302</v>
      </c>
    </row>
    <row r="21" s="1" customFormat="1" spans="1:20">
      <c r="A21" s="1" t="s">
        <v>195</v>
      </c>
      <c r="B21" s="1" t="s">
        <v>80</v>
      </c>
      <c r="C21" s="1" t="s">
        <v>360</v>
      </c>
      <c r="D21" s="1" t="s">
        <v>361</v>
      </c>
      <c r="E21" s="1" t="s">
        <v>198</v>
      </c>
      <c r="F21" s="1" t="s">
        <v>80</v>
      </c>
      <c r="G21" s="1" t="s">
        <v>81</v>
      </c>
      <c r="H21" s="1" t="s">
        <v>266</v>
      </c>
      <c r="I21" s="1" t="s">
        <v>362</v>
      </c>
      <c r="J21" s="1" t="s">
        <v>296</v>
      </c>
      <c r="K21" s="1" t="s">
        <v>362</v>
      </c>
      <c r="L21" s="1" t="s">
        <v>362</v>
      </c>
      <c r="M21" s="1" t="s">
        <v>297</v>
      </c>
      <c r="N21" s="1" t="s">
        <v>297</v>
      </c>
      <c r="O21" s="1" t="s">
        <v>298</v>
      </c>
      <c r="P21" s="1" t="s">
        <v>299</v>
      </c>
      <c r="Q21" s="1" t="s">
        <v>363</v>
      </c>
      <c r="R21" s="1" t="s">
        <v>73</v>
      </c>
      <c r="S21" s="1" t="s">
        <v>301</v>
      </c>
      <c r="T21" s="1" t="s">
        <v>302</v>
      </c>
    </row>
    <row r="22" s="1" customFormat="1" spans="1:20">
      <c r="A22" s="1" t="s">
        <v>250</v>
      </c>
      <c r="B22" s="1" t="s">
        <v>80</v>
      </c>
      <c r="C22" s="1" t="s">
        <v>364</v>
      </c>
      <c r="D22" s="1" t="s">
        <v>361</v>
      </c>
      <c r="E22" s="1" t="s">
        <v>251</v>
      </c>
      <c r="F22" s="1" t="s">
        <v>80</v>
      </c>
      <c r="G22" s="1" t="s">
        <v>81</v>
      </c>
      <c r="H22" s="1" t="s">
        <v>266</v>
      </c>
      <c r="I22" s="1" t="s">
        <v>362</v>
      </c>
      <c r="J22" s="1" t="s">
        <v>296</v>
      </c>
      <c r="K22" s="1" t="s">
        <v>362</v>
      </c>
      <c r="L22" s="1" t="s">
        <v>362</v>
      </c>
      <c r="M22" s="1" t="s">
        <v>297</v>
      </c>
      <c r="N22" s="1" t="s">
        <v>297</v>
      </c>
      <c r="O22" s="1" t="s">
        <v>298</v>
      </c>
      <c r="P22" s="1" t="s">
        <v>299</v>
      </c>
      <c r="Q22" s="1" t="s">
        <v>365</v>
      </c>
      <c r="R22" s="1" t="s">
        <v>73</v>
      </c>
      <c r="S22" s="1" t="s">
        <v>301</v>
      </c>
      <c r="T22" s="1" t="s">
        <v>302</v>
      </c>
    </row>
    <row r="23" s="1" customFormat="1" spans="1:20">
      <c r="A23" s="1" t="s">
        <v>366</v>
      </c>
      <c r="B23" s="1" t="s">
        <v>80</v>
      </c>
      <c r="C23" s="1" t="s">
        <v>367</v>
      </c>
      <c r="D23" s="1" t="s">
        <v>368</v>
      </c>
      <c r="E23" s="1" t="s">
        <v>369</v>
      </c>
      <c r="F23" s="1" t="s">
        <v>80</v>
      </c>
      <c r="G23" s="1" t="s">
        <v>81</v>
      </c>
      <c r="H23" s="1" t="s">
        <v>266</v>
      </c>
      <c r="I23" s="1" t="s">
        <v>298</v>
      </c>
      <c r="J23" s="1" t="s">
        <v>296</v>
      </c>
      <c r="K23" s="1" t="s">
        <v>298</v>
      </c>
      <c r="L23" s="1" t="s">
        <v>298</v>
      </c>
      <c r="M23" s="1" t="s">
        <v>297</v>
      </c>
      <c r="N23" s="1" t="s">
        <v>297</v>
      </c>
      <c r="O23" s="1" t="s">
        <v>298</v>
      </c>
      <c r="P23" s="1" t="s">
        <v>299</v>
      </c>
      <c r="Q23" s="1" t="s">
        <v>370</v>
      </c>
      <c r="R23" s="1" t="s">
        <v>73</v>
      </c>
      <c r="S23" s="1" t="s">
        <v>301</v>
      </c>
      <c r="T23" s="1" t="s">
        <v>302</v>
      </c>
    </row>
    <row r="24" s="1" customFormat="1" spans="1:20">
      <c r="A24" s="1" t="s">
        <v>116</v>
      </c>
      <c r="B24" s="1" t="s">
        <v>80</v>
      </c>
      <c r="C24" s="1" t="s">
        <v>371</v>
      </c>
      <c r="D24" s="1" t="s">
        <v>118</v>
      </c>
      <c r="E24" s="1" t="s">
        <v>119</v>
      </c>
      <c r="F24" s="1" t="s">
        <v>80</v>
      </c>
      <c r="G24" s="1" t="s">
        <v>81</v>
      </c>
      <c r="H24" s="1" t="s">
        <v>266</v>
      </c>
      <c r="I24" s="1" t="s">
        <v>372</v>
      </c>
      <c r="J24" s="1" t="s">
        <v>296</v>
      </c>
      <c r="K24" s="1" t="s">
        <v>372</v>
      </c>
      <c r="L24" s="1" t="s">
        <v>372</v>
      </c>
      <c r="M24" s="1" t="s">
        <v>297</v>
      </c>
      <c r="N24" s="1" t="s">
        <v>297</v>
      </c>
      <c r="O24" s="1" t="s">
        <v>298</v>
      </c>
      <c r="P24" s="1" t="s">
        <v>299</v>
      </c>
      <c r="Q24" s="1" t="s">
        <v>373</v>
      </c>
      <c r="R24" s="1" t="s">
        <v>73</v>
      </c>
      <c r="S24" s="1" t="s">
        <v>301</v>
      </c>
      <c r="T24" s="1" t="s">
        <v>302</v>
      </c>
    </row>
    <row r="25" s="1" customFormat="1" spans="1:20">
      <c r="A25" s="1" t="s">
        <v>186</v>
      </c>
      <c r="B25" s="1" t="s">
        <v>181</v>
      </c>
      <c r="C25" s="1" t="s">
        <v>374</v>
      </c>
      <c r="D25" s="1" t="s">
        <v>188</v>
      </c>
      <c r="E25" s="1" t="s">
        <v>189</v>
      </c>
      <c r="F25" s="1" t="s">
        <v>190</v>
      </c>
      <c r="G25" s="1" t="s">
        <v>81</v>
      </c>
      <c r="H25" s="1" t="s">
        <v>266</v>
      </c>
      <c r="I25" s="1" t="s">
        <v>375</v>
      </c>
      <c r="J25" s="1" t="s">
        <v>296</v>
      </c>
      <c r="K25" s="1" t="s">
        <v>375</v>
      </c>
      <c r="L25" s="1" t="s">
        <v>375</v>
      </c>
      <c r="M25" s="1" t="s">
        <v>297</v>
      </c>
      <c r="N25" s="1" t="s">
        <v>297</v>
      </c>
      <c r="O25" s="1" t="s">
        <v>298</v>
      </c>
      <c r="P25" s="1" t="s">
        <v>299</v>
      </c>
      <c r="Q25" s="1" t="s">
        <v>376</v>
      </c>
      <c r="R25" s="1" t="s">
        <v>73</v>
      </c>
      <c r="S25" s="1" t="s">
        <v>301</v>
      </c>
      <c r="T25" s="1" t="s">
        <v>302</v>
      </c>
    </row>
    <row r="26" s="1" customFormat="1" spans="1:20">
      <c r="A26" s="1" t="s">
        <v>177</v>
      </c>
      <c r="B26" s="1" t="s">
        <v>181</v>
      </c>
      <c r="C26" s="1" t="s">
        <v>377</v>
      </c>
      <c r="D26" s="1" t="s">
        <v>179</v>
      </c>
      <c r="E26" s="1" t="s">
        <v>180</v>
      </c>
      <c r="F26" s="1" t="s">
        <v>181</v>
      </c>
      <c r="G26" s="1" t="s">
        <v>81</v>
      </c>
      <c r="H26" s="1" t="s">
        <v>266</v>
      </c>
      <c r="I26" s="1" t="s">
        <v>378</v>
      </c>
      <c r="J26" s="1" t="s">
        <v>296</v>
      </c>
      <c r="K26" s="1" t="s">
        <v>378</v>
      </c>
      <c r="L26" s="1" t="s">
        <v>378</v>
      </c>
      <c r="M26" s="1" t="s">
        <v>297</v>
      </c>
      <c r="N26" s="1" t="s">
        <v>297</v>
      </c>
      <c r="O26" s="1" t="s">
        <v>298</v>
      </c>
      <c r="P26" s="1" t="s">
        <v>299</v>
      </c>
      <c r="Q26" s="1" t="s">
        <v>379</v>
      </c>
      <c r="R26" s="1" t="s">
        <v>73</v>
      </c>
      <c r="S26" s="1" t="s">
        <v>301</v>
      </c>
      <c r="T26" s="1" t="s">
        <v>302</v>
      </c>
    </row>
    <row r="27" s="1" customFormat="1" spans="1:20">
      <c r="A27" s="1" t="s">
        <v>71</v>
      </c>
      <c r="B27" s="1" t="s">
        <v>79</v>
      </c>
      <c r="C27" s="1" t="s">
        <v>380</v>
      </c>
      <c r="D27" s="1" t="s">
        <v>76</v>
      </c>
      <c r="E27" s="1" t="s">
        <v>78</v>
      </c>
      <c r="F27" s="1" t="s">
        <v>80</v>
      </c>
      <c r="G27" s="1" t="s">
        <v>81</v>
      </c>
      <c r="H27" s="1" t="s">
        <v>266</v>
      </c>
      <c r="I27" s="1" t="s">
        <v>381</v>
      </c>
      <c r="J27" s="1" t="s">
        <v>296</v>
      </c>
      <c r="K27" s="1" t="s">
        <v>381</v>
      </c>
      <c r="L27" s="1" t="s">
        <v>381</v>
      </c>
      <c r="M27" s="1" t="s">
        <v>297</v>
      </c>
      <c r="N27" s="1" t="s">
        <v>297</v>
      </c>
      <c r="O27" s="1" t="s">
        <v>298</v>
      </c>
      <c r="P27" s="1" t="s">
        <v>299</v>
      </c>
      <c r="Q27" s="1" t="s">
        <v>382</v>
      </c>
      <c r="R27" s="1" t="s">
        <v>73</v>
      </c>
      <c r="S27" s="1" t="s">
        <v>301</v>
      </c>
      <c r="T27" s="1" t="s">
        <v>302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2021-12-10T07:14:20Z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04053357931042F0B7825DAE910930AE</vt:lpwstr>
  </property>
</Properties>
</file>