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<sst xmlns="http://schemas.openxmlformats.org/spreadsheetml/2006/main" count="609" uniqueCount="191">
  <si>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</si>
  <si>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</si>
  <si>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</si>
  <si>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</si>
  <si>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</si>
  <si>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</si>
  <si>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</si>
  <si>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</si>
  <si>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</si>
  <si>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</si>
  <si>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</si>
  <si>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</si>
  <si>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</si>
  <si>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</si>
  <si>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</si>
  <si>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</si>
  <si>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</si>
  <si>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</si>
  <si>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</si>
  <si>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</si>
  <si>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</si>
  <si>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</si>
  <si>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</si>
  <si>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</si>
  <si>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</si>
  <si>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</si>
  <si>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</si>
  <si>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</si>
  <si>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豪华大床房&lt;双人入住&gt;&lt;双早&gt;</t>
  </si>
  <si>
    <t>CNY</t>
  </si>
  <si>
    <t>赵西刚</t>
  </si>
  <si>
    <t>CA363211211CNY</t>
  </si>
  <si>
    <t>未提现</t>
  </si>
  <si>
    <t>携程开票</t>
  </si>
  <si>
    <t>F21K240180</t>
  </si>
  <si>
    <t>[龙门]南昆山林丰温泉度假山庄(82616802)</t>
  </si>
  <si>
    <t>园景大床房&lt;日历房套餐高价值&gt;&lt;双早&gt;&lt;新酒店礼盒&gt;</t>
  </si>
  <si>
    <t>陈红,伍利姣</t>
  </si>
  <si>
    <t>[宜昌]麗枫酒店(宜昌火车东站店)(69319912)</t>
  </si>
  <si>
    <t>豪华大床房&lt;双人入住&gt;&lt;内宾&gt;&lt;预付&gt;&lt;无早&gt;</t>
  </si>
  <si>
    <t>丰树东</t>
  </si>
  <si>
    <t>简爱</t>
  </si>
  <si>
    <t>取消</t>
  </si>
  <si>
    <t>豪华双床房&lt;特惠&gt;&lt;双人入住&gt;&lt;双早&gt;&lt;铂金会员&gt;&lt;交叉用户机票，高铁，汽车，船票，用车&gt;</t>
  </si>
  <si>
    <t>梁艳珠</t>
  </si>
  <si>
    <t>F21K250101</t>
  </si>
  <si>
    <t>[舟山]舟山潮起阁海景公寓(80283369)</t>
  </si>
  <si>
    <t>海景标准间&lt;无早&gt;</t>
  </si>
  <si>
    <t>陈官和</t>
  </si>
  <si>
    <t>[德钦]德钦奔子栏丽世酒店(79656169)</t>
  </si>
  <si>
    <t>尊尚双床房&lt;双人入住&gt;&lt;限量抢购&gt;&lt;双早&gt;&lt;铂金会员&gt;&lt;交叉用户机票，高铁，汽车，船票，用车&gt;</t>
  </si>
  <si>
    <t>潘玮炜</t>
  </si>
  <si>
    <t>CA363211212CNY</t>
  </si>
  <si>
    <t>林奇生</t>
  </si>
  <si>
    <t>F21K240054</t>
  </si>
  <si>
    <t>[乐昌]7天连锁酒店(韶关乐昌店)(70183250)</t>
  </si>
  <si>
    <t>自主双床房&lt;双人入住&gt;&lt;内宾&gt;&lt;预付&gt;&lt;无早&gt;</t>
  </si>
  <si>
    <t>冯姨</t>
  </si>
  <si>
    <t>[和平]和平热龙温泉度假村(78217595)</t>
  </si>
  <si>
    <t>水上一房一厅别墅&lt;限量特价&gt;&lt;双人入住&gt;&lt;双早&gt;</t>
  </si>
  <si>
    <t>李谦劼,黄伟能,李学军,古耀强,周宗义,陈新</t>
  </si>
  <si>
    <t>[杭州]杭州陆羽君澜度假酒店(80284220)</t>
  </si>
  <si>
    <t>标准双床房&lt;双床&gt;&lt;双人入住&gt;&lt;双早&gt;</t>
  </si>
  <si>
    <t>娄岳民</t>
  </si>
  <si>
    <t>标准大床房&lt;双人入住&gt;&lt;双早&gt;</t>
  </si>
  <si>
    <t>邵峰</t>
  </si>
  <si>
    <t>[茂名]茂名御水古温泉酒店(82613217)</t>
  </si>
  <si>
    <t>金月楼豪华双床房&lt;日历房套餐高价值&gt;&lt;双早&gt;&lt;新酒店礼盒&gt;</t>
  </si>
  <si>
    <t>严志杰</t>
  </si>
  <si>
    <t>[梅州]梅州昌盛豪生大酒店(45834822)</t>
  </si>
  <si>
    <t>豪华双床房&lt;双床&gt;&lt;超值特惠&gt;&lt;双人入住&gt;&lt;日历房套餐高价值&gt;&lt;双早&gt;&lt;新酒店礼盒&gt;</t>
  </si>
  <si>
    <t>李欢</t>
  </si>
  <si>
    <t>CA363211213CNY</t>
  </si>
  <si>
    <t>张星源</t>
  </si>
  <si>
    <t>望林苑温泉双人房&lt;双早&gt;</t>
  </si>
  <si>
    <t>李次娟,伍鸣</t>
  </si>
  <si>
    <t>acknowledge</t>
  </si>
  <si>
    <t>南湖东岸别墅双床房&lt;超值特惠&gt;&lt;双人入住&gt;&lt;双早&gt;</t>
  </si>
  <si>
    <t>林广胜,梁少贤,谭福全</t>
  </si>
  <si>
    <t>[英德]英德石头酒店(78167352)</t>
  </si>
  <si>
    <t>园景双人房&lt;双人入住&gt;&lt;双早&gt;</t>
  </si>
  <si>
    <t>罗海燕</t>
  </si>
  <si>
    <t>[香港]香港遨舍卫兰轩(OZO Wesley Hong Kong)(17083799)</t>
  </si>
  <si>
    <t>高级特大床房&lt;双人入住&gt;&lt;内宾&gt;&lt;预付&gt;&lt;无早&gt;</t>
  </si>
  <si>
    <t>ZHANG/DEMEI</t>
  </si>
  <si>
    <t>77238SC040211</t>
  </si>
  <si>
    <t>退单</t>
  </si>
  <si>
    <t>冯舒军</t>
  </si>
  <si>
    <t>，</t>
  </si>
  <si>
    <t>A211213092505481</t>
  </si>
  <si>
    <t>A211213092549481</t>
  </si>
  <si>
    <t>CNY / HKD 当前参考汇率: 1.223804293</t>
  </si>
  <si>
    <t>总计： 16203.88 CNY/
19830.38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</si>
  <si>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</si>
  <si>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</si>
  <si>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</si>
  <si>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</si>
  <si>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</si>
  <si>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</si>
  <si>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</si>
  <si>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</si>
  <si>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</si>
  <si>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</si>
  <si>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</si>
  <si>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</si>
  <si>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</si>
  <si>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</si>
  <si>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</si>
  <si>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</si>
  <si>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</si>
  <si>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2021-11-27</t>
  </si>
  <si>
    <t>2315514</t>
  </si>
  <si>
    <t>杭州陆羽君澜度假酒店</t>
  </si>
  <si>
    <t>2021-11-28</t>
  </si>
  <si>
    <t>退房日周结</t>
  </si>
  <si>
    <t>476.00</t>
  </si>
  <si>
    <t>RMB</t>
  </si>
  <si>
    <t>0</t>
  </si>
  <si>
    <t>0.00</t>
  </si>
  <si>
    <t>携程国内直连(DD)</t>
  </si>
  <si>
    <t>2021-11-27 14:14:08</t>
  </si>
  <si>
    <t>否</t>
  </si>
  <si>
    <t>汇智国际旅游发展有限公司</t>
  </si>
  <si>
    <t>直采</t>
  </si>
  <si>
    <t>2315117</t>
  </si>
  <si>
    <t>香港遨舍卫兰轩</t>
  </si>
  <si>
    <t>ZHANG DEMEI</t>
  </si>
  <si>
    <t>473.64</t>
  </si>
  <si>
    <t>2021-11-27 01:42:21</t>
  </si>
  <si>
    <t>直连</t>
  </si>
  <si>
    <t>2021-11-26</t>
  </si>
  <si>
    <t>2315065</t>
  </si>
  <si>
    <t>石头酒店</t>
  </si>
  <si>
    <t>220.00</t>
  </si>
  <si>
    <t>2021-11-26 23:43:11</t>
  </si>
  <si>
    <t>2313561</t>
  </si>
  <si>
    <t>和平热龙温泉度假村</t>
  </si>
  <si>
    <t>1680.00</t>
  </si>
  <si>
    <t>2021-11-26 14:51:26</t>
  </si>
  <si>
    <t>2021-11-25</t>
  </si>
  <si>
    <t>2312386</t>
  </si>
  <si>
    <t>舟山潮起阁海景公寓</t>
  </si>
  <si>
    <t>124.00</t>
  </si>
  <si>
    <t>2021-11-25 17:51:45</t>
  </si>
  <si>
    <t>2311769</t>
  </si>
  <si>
    <t>广州白云宾馆</t>
  </si>
  <si>
    <t>568.00</t>
  </si>
  <si>
    <t>2021-11-25 12:42:40</t>
  </si>
  <si>
    <t>2311494</t>
  </si>
  <si>
    <t>481.00</t>
  </si>
  <si>
    <t>2021-11-25 10:38:27</t>
  </si>
  <si>
    <t>2311491</t>
  </si>
  <si>
    <t>2021-11-25 10:38:09</t>
  </si>
  <si>
    <t>2311442</t>
  </si>
  <si>
    <t>麗枫酒店(宜昌火车东站店)</t>
  </si>
  <si>
    <t>239.67</t>
  </si>
  <si>
    <t>2021-11-25 09:23:06</t>
  </si>
  <si>
    <t>2311267</t>
  </si>
  <si>
    <t>龙门怡景林丰温泉度假山庄</t>
  </si>
  <si>
    <t>1140.00</t>
  </si>
  <si>
    <t>2021-11-25 09:55:42</t>
  </si>
  <si>
    <t>2021-11-24</t>
  </si>
  <si>
    <t>2310938</t>
  </si>
  <si>
    <t>2021-11-24 20:26:00</t>
  </si>
  <si>
    <t>2310536</t>
  </si>
  <si>
    <t>5160.00</t>
  </si>
  <si>
    <t>2021-11-24 17:18:29</t>
  </si>
  <si>
    <t>2310451</t>
  </si>
  <si>
    <t>7天连锁酒店(韶关乐昌店)</t>
  </si>
  <si>
    <t>122.81</t>
  </si>
  <si>
    <t>2021-11-24 16:05:11</t>
  </si>
  <si>
    <t>2309944</t>
  </si>
  <si>
    <t>2021-11-24 10:24:45</t>
  </si>
  <si>
    <t>2309897</t>
  </si>
  <si>
    <t>1530.00</t>
  </si>
  <si>
    <t>2021-11-24 09:56:24</t>
  </si>
  <si>
    <t>2021-11-23</t>
  </si>
  <si>
    <t>2309503</t>
  </si>
  <si>
    <t>860.00</t>
  </si>
  <si>
    <t>2021-11-23 21:05:55</t>
  </si>
  <si>
    <t>2308310</t>
  </si>
  <si>
    <t>梅州昌盛豪生大酒店</t>
  </si>
  <si>
    <t>1097.52</t>
  </si>
  <si>
    <t>548.76</t>
  </si>
  <si>
    <t>-548</t>
  </si>
  <si>
    <t>2021-11-23 00:54:09</t>
  </si>
  <si>
    <t>2021-11-11</t>
  </si>
  <si>
    <t>2296384</t>
  </si>
  <si>
    <t>茶马道奔子栏丽世酒店</t>
  </si>
  <si>
    <t>968.00</t>
  </si>
  <si>
    <t>2021-11-11 11:44:17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</si>
</sst>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16858141761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44525</v>
      </c>
      <c r="G2" s="5">
        <v>44526</v>
      </c>
      <c r="H2" s="4">
        <v>1</v>
      </c>
      <c r="I2" s="4">
        <v>1</v>
      </c>
      <c r="J2" s="4">
        <v>1</v>
      </c>
      <c r="K2" s="4" t="s">
        <v>29</v>
      </c>
      <c r="L2" s="4">
        <v>568</v>
      </c>
      <c r="M2" s="4">
        <v>568</v>
      </c>
      <c r="N2" s="4" t="s">
        <v>30</v>
      </c>
      <c r="O2" s="4" t="s">
        <v>31</v>
      </c>
      <c r="P2" s="4" t="s">
        <v>32</v>
      </c>
      <c r="Q2" s="4">
        <v>0</v>
      </c>
      <c r="R2" s="6">
        <v>44524</v>
      </c>
      <c r="S2" s="5">
        <v>44541</v>
      </c>
      <c r="T2" s="4" t="s">
        <v>33</v>
      </c>
      <c r="U2" s="4">
        <v>568</v>
      </c>
      <c r="V2" s="4">
        <v>0</v>
      </c>
      <c r="W2" s="4">
        <v>0</v>
      </c>
      <c r="X2" s="4">
        <v>2310938</v>
      </c>
      <c r="Y2" s="4" t="s">
        <v>34</v>
      </c>
    </row>
    <row r="3" s="4" customFormat="1" spans="1:25">
      <c r="A3" s="4">
        <v>16859058400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44525</v>
      </c>
      <c r="G3" s="5">
        <v>44526</v>
      </c>
      <c r="H3" s="4">
        <v>2</v>
      </c>
      <c r="I3" s="4">
        <v>1</v>
      </c>
      <c r="J3" s="4">
        <v>2</v>
      </c>
      <c r="K3" s="4" t="s">
        <v>29</v>
      </c>
      <c r="L3" s="4">
        <v>1140</v>
      </c>
      <c r="M3" s="4">
        <v>1140</v>
      </c>
      <c r="N3" s="4" t="s">
        <v>37</v>
      </c>
      <c r="O3" s="4" t="s">
        <v>31</v>
      </c>
      <c r="P3" s="4" t="s">
        <v>32</v>
      </c>
      <c r="Q3" s="4">
        <v>0</v>
      </c>
      <c r="R3" s="6">
        <v>44525</v>
      </c>
      <c r="S3" s="5">
        <v>44541</v>
      </c>
      <c r="T3" s="4" t="s">
        <v>33</v>
      </c>
      <c r="U3" s="4">
        <v>1140</v>
      </c>
      <c r="V3" s="4">
        <v>0</v>
      </c>
      <c r="W3" s="4">
        <v>0</v>
      </c>
      <c r="X3" s="4">
        <v>2311267</v>
      </c>
      <c r="Y3" s="4">
        <v>202111250009</v>
      </c>
    </row>
    <row r="4" s="4" customFormat="1" spans="1:24">
      <c r="A4" s="4">
        <v>16859386746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44525</v>
      </c>
      <c r="G4" s="5">
        <v>44526</v>
      </c>
      <c r="H4" s="4">
        <v>1</v>
      </c>
      <c r="I4" s="4">
        <v>1</v>
      </c>
      <c r="J4" s="4">
        <v>1</v>
      </c>
      <c r="K4" s="4" t="s">
        <v>29</v>
      </c>
      <c r="L4" s="4">
        <v>239.67</v>
      </c>
      <c r="M4" s="4">
        <v>239.67</v>
      </c>
      <c r="N4" s="4" t="s">
        <v>40</v>
      </c>
      <c r="O4" s="4" t="s">
        <v>31</v>
      </c>
      <c r="P4" s="4" t="s">
        <v>32</v>
      </c>
      <c r="Q4" s="4">
        <v>0</v>
      </c>
      <c r="R4" s="6">
        <v>44525</v>
      </c>
      <c r="S4" s="5">
        <v>44541</v>
      </c>
      <c r="T4" s="4" t="s">
        <v>33</v>
      </c>
      <c r="U4" s="4">
        <v>239.67</v>
      </c>
      <c r="V4" s="4">
        <v>0</v>
      </c>
      <c r="W4" s="4">
        <v>0</v>
      </c>
      <c r="X4" s="4">
        <v>2311442</v>
      </c>
    </row>
    <row r="5" s="4" customFormat="1" spans="1:24">
      <c r="A5" s="4">
        <v>16859670212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44525</v>
      </c>
      <c r="G5" s="5">
        <v>44526</v>
      </c>
      <c r="H5" s="4">
        <v>1</v>
      </c>
      <c r="I5" s="4">
        <v>1</v>
      </c>
      <c r="J5" s="4">
        <v>1</v>
      </c>
      <c r="K5" s="4" t="s">
        <v>29</v>
      </c>
      <c r="L5" s="4">
        <v>570</v>
      </c>
      <c r="M5" s="4">
        <v>570</v>
      </c>
      <c r="N5" s="4" t="s">
        <v>41</v>
      </c>
      <c r="O5" s="4" t="s">
        <v>31</v>
      </c>
      <c r="P5" s="4" t="s">
        <v>32</v>
      </c>
      <c r="Q5" s="4">
        <v>0</v>
      </c>
      <c r="R5" s="6">
        <v>44525</v>
      </c>
      <c r="S5" s="5">
        <v>44541</v>
      </c>
      <c r="T5" s="4" t="s">
        <v>33</v>
      </c>
      <c r="U5" s="4">
        <v>570</v>
      </c>
      <c r="V5" s="4">
        <v>0</v>
      </c>
      <c r="W5" s="4">
        <v>0</v>
      </c>
      <c r="X5" s="4">
        <v>2311603</v>
      </c>
    </row>
    <row r="6" s="4" customFormat="1" spans="1:24">
      <c r="A6" s="4">
        <v>16859670212</v>
      </c>
      <c r="B6" s="4" t="s">
        <v>25</v>
      </c>
      <c r="C6" s="4" t="s">
        <v>42</v>
      </c>
      <c r="D6" s="4" t="s">
        <v>35</v>
      </c>
      <c r="E6" s="4" t="s">
        <v>36</v>
      </c>
      <c r="F6" s="5">
        <v>44525</v>
      </c>
      <c r="G6" s="5">
        <v>44526</v>
      </c>
      <c r="H6" s="4">
        <v>1</v>
      </c>
      <c r="I6" s="4">
        <v>1</v>
      </c>
      <c r="J6" s="4">
        <v>1</v>
      </c>
      <c r="K6" s="4" t="s">
        <v>29</v>
      </c>
      <c r="L6" s="4">
        <v>-570</v>
      </c>
      <c r="M6" s="4">
        <v>-570</v>
      </c>
      <c r="N6" s="4" t="s">
        <v>41</v>
      </c>
      <c r="O6" s="4" t="s">
        <v>31</v>
      </c>
      <c r="P6" s="4" t="s">
        <v>32</v>
      </c>
      <c r="Q6" s="4">
        <v>0</v>
      </c>
      <c r="R6" s="6">
        <v>44525</v>
      </c>
      <c r="S6" s="5">
        <v>44541</v>
      </c>
      <c r="T6" s="4" t="s">
        <v>33</v>
      </c>
      <c r="U6" s="4">
        <v>-570</v>
      </c>
      <c r="V6" s="4">
        <v>0</v>
      </c>
      <c r="W6" s="4">
        <v>0</v>
      </c>
      <c r="X6" s="4">
        <v>2311603</v>
      </c>
    </row>
    <row r="7" s="4" customFormat="1" spans="1:25">
      <c r="A7" s="4">
        <v>16861869810</v>
      </c>
      <c r="B7" s="4" t="s">
        <v>25</v>
      </c>
      <c r="C7" s="4" t="s">
        <v>26</v>
      </c>
      <c r="D7" s="4" t="s">
        <v>27</v>
      </c>
      <c r="E7" s="4" t="s">
        <v>43</v>
      </c>
      <c r="F7" s="5">
        <v>44525</v>
      </c>
      <c r="G7" s="5">
        <v>44526</v>
      </c>
      <c r="H7" s="4">
        <v>1</v>
      </c>
      <c r="I7" s="4">
        <v>1</v>
      </c>
      <c r="J7" s="4">
        <v>1</v>
      </c>
      <c r="K7" s="4" t="s">
        <v>29</v>
      </c>
      <c r="L7" s="4">
        <v>568</v>
      </c>
      <c r="M7" s="4">
        <v>568</v>
      </c>
      <c r="N7" s="4" t="s">
        <v>44</v>
      </c>
      <c r="O7" s="4" t="s">
        <v>31</v>
      </c>
      <c r="P7" s="4" t="s">
        <v>32</v>
      </c>
      <c r="Q7" s="4">
        <v>0</v>
      </c>
      <c r="R7" s="6">
        <v>44525</v>
      </c>
      <c r="S7" s="5">
        <v>44541</v>
      </c>
      <c r="T7" s="4" t="s">
        <v>33</v>
      </c>
      <c r="U7" s="4">
        <v>568</v>
      </c>
      <c r="V7" s="4">
        <v>0</v>
      </c>
      <c r="W7" s="4">
        <v>0</v>
      </c>
      <c r="X7" s="4">
        <v>2311769</v>
      </c>
      <c r="Y7" s="4" t="s">
        <v>45</v>
      </c>
    </row>
    <row r="8" s="4" customFormat="1" spans="1:23">
      <c r="A8" s="4">
        <v>16863713572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44525</v>
      </c>
      <c r="G8" s="5">
        <v>44526</v>
      </c>
      <c r="H8" s="4">
        <v>1</v>
      </c>
      <c r="I8" s="4">
        <v>1</v>
      </c>
      <c r="J8" s="4">
        <v>1</v>
      </c>
      <c r="K8" s="4" t="s">
        <v>29</v>
      </c>
      <c r="L8" s="4">
        <v>124</v>
      </c>
      <c r="M8" s="4">
        <v>124</v>
      </c>
      <c r="N8" s="4" t="s">
        <v>48</v>
      </c>
      <c r="O8" s="4" t="s">
        <v>31</v>
      </c>
      <c r="P8" s="4" t="s">
        <v>32</v>
      </c>
      <c r="Q8" s="4">
        <v>0</v>
      </c>
      <c r="R8" s="6">
        <v>44525</v>
      </c>
      <c r="S8" s="5">
        <v>44541</v>
      </c>
      <c r="T8" s="4" t="s">
        <v>33</v>
      </c>
      <c r="U8" s="4">
        <v>124</v>
      </c>
      <c r="V8" s="4">
        <v>0</v>
      </c>
      <c r="W8" s="4">
        <v>0</v>
      </c>
    </row>
    <row r="9" s="4" customFormat="1" spans="1:25">
      <c r="A9" s="4">
        <v>16769658484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44526</v>
      </c>
      <c r="G9" s="5">
        <v>44527</v>
      </c>
      <c r="H9" s="4">
        <v>1</v>
      </c>
      <c r="I9" s="4">
        <v>1</v>
      </c>
      <c r="J9" s="4">
        <v>1</v>
      </c>
      <c r="K9" s="4" t="s">
        <v>29</v>
      </c>
      <c r="L9" s="4">
        <v>968</v>
      </c>
      <c r="M9" s="4">
        <v>968</v>
      </c>
      <c r="N9" s="4" t="s">
        <v>51</v>
      </c>
      <c r="O9" s="4" t="s">
        <v>52</v>
      </c>
      <c r="P9" s="4" t="s">
        <v>32</v>
      </c>
      <c r="Q9" s="4">
        <v>0</v>
      </c>
      <c r="R9" s="6">
        <v>44511</v>
      </c>
      <c r="S9" s="5">
        <v>44542</v>
      </c>
      <c r="T9" s="4" t="s">
        <v>33</v>
      </c>
      <c r="U9" s="4">
        <v>968</v>
      </c>
      <c r="V9" s="4">
        <v>0</v>
      </c>
      <c r="W9" s="4">
        <v>0</v>
      </c>
      <c r="X9" s="4">
        <v>2296384</v>
      </c>
      <c r="Y9" s="4">
        <v>2111110001</v>
      </c>
    </row>
    <row r="10" s="4" customFormat="1" spans="1:25">
      <c r="A10" s="4">
        <v>16855286867</v>
      </c>
      <c r="B10" s="4" t="s">
        <v>25</v>
      </c>
      <c r="C10" s="4" t="s">
        <v>26</v>
      </c>
      <c r="D10" s="4" t="s">
        <v>27</v>
      </c>
      <c r="E10" s="4" t="s">
        <v>28</v>
      </c>
      <c r="F10" s="5">
        <v>44526</v>
      </c>
      <c r="G10" s="5">
        <v>44527</v>
      </c>
      <c r="H10" s="4">
        <v>1</v>
      </c>
      <c r="I10" s="4">
        <v>1</v>
      </c>
      <c r="J10" s="4">
        <v>1</v>
      </c>
      <c r="K10" s="4" t="s">
        <v>29</v>
      </c>
      <c r="L10" s="4">
        <v>568</v>
      </c>
      <c r="M10" s="4">
        <v>568</v>
      </c>
      <c r="N10" s="4" t="s">
        <v>53</v>
      </c>
      <c r="O10" s="4" t="s">
        <v>52</v>
      </c>
      <c r="P10" s="4" t="s">
        <v>32</v>
      </c>
      <c r="Q10" s="4">
        <v>0</v>
      </c>
      <c r="R10" s="6">
        <v>44524</v>
      </c>
      <c r="S10" s="5">
        <v>44542</v>
      </c>
      <c r="T10" s="4" t="s">
        <v>33</v>
      </c>
      <c r="U10" s="4">
        <v>568</v>
      </c>
      <c r="V10" s="4">
        <v>0</v>
      </c>
      <c r="W10" s="4">
        <v>0</v>
      </c>
      <c r="X10" s="4">
        <v>2309944</v>
      </c>
      <c r="Y10" s="4" t="s">
        <v>54</v>
      </c>
    </row>
    <row r="11" s="4" customFormat="1" spans="1:24">
      <c r="A11" s="4">
        <v>16856883531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44526</v>
      </c>
      <c r="G11" s="5">
        <v>44527</v>
      </c>
      <c r="H11" s="4">
        <v>1</v>
      </c>
      <c r="I11" s="4">
        <v>1</v>
      </c>
      <c r="J11" s="4">
        <v>1</v>
      </c>
      <c r="K11" s="4" t="s">
        <v>29</v>
      </c>
      <c r="L11" s="4">
        <v>122.81</v>
      </c>
      <c r="M11" s="4">
        <v>122.81</v>
      </c>
      <c r="N11" s="4" t="s">
        <v>57</v>
      </c>
      <c r="O11" s="4" t="s">
        <v>52</v>
      </c>
      <c r="P11" s="4" t="s">
        <v>32</v>
      </c>
      <c r="Q11" s="4">
        <v>0</v>
      </c>
      <c r="R11" s="6">
        <v>44524</v>
      </c>
      <c r="S11" s="5">
        <v>44542</v>
      </c>
      <c r="T11" s="4" t="s">
        <v>33</v>
      </c>
      <c r="U11" s="4">
        <v>122.81</v>
      </c>
      <c r="V11" s="4">
        <v>0</v>
      </c>
      <c r="W11" s="4">
        <v>0</v>
      </c>
      <c r="X11" s="4">
        <v>2310451</v>
      </c>
    </row>
    <row r="12" s="4" customFormat="1" spans="1:24">
      <c r="A12" s="4">
        <v>16857119365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44526</v>
      </c>
      <c r="G12" s="5">
        <v>44527</v>
      </c>
      <c r="H12" s="4">
        <v>6</v>
      </c>
      <c r="I12" s="4">
        <v>1</v>
      </c>
      <c r="J12" s="4">
        <v>6</v>
      </c>
      <c r="K12" s="4" t="s">
        <v>29</v>
      </c>
      <c r="L12" s="4">
        <v>5160</v>
      </c>
      <c r="M12" s="4">
        <v>5160</v>
      </c>
      <c r="N12" s="4" t="s">
        <v>60</v>
      </c>
      <c r="O12" s="4" t="s">
        <v>52</v>
      </c>
      <c r="P12" s="4" t="s">
        <v>32</v>
      </c>
      <c r="Q12" s="4">
        <v>0</v>
      </c>
      <c r="R12" s="6">
        <v>44524</v>
      </c>
      <c r="S12" s="5">
        <v>44542</v>
      </c>
      <c r="T12" s="4" t="s">
        <v>33</v>
      </c>
      <c r="U12" s="4">
        <v>5160</v>
      </c>
      <c r="V12" s="4">
        <v>0</v>
      </c>
      <c r="W12" s="4">
        <v>0</v>
      </c>
      <c r="X12" s="4">
        <v>2310536</v>
      </c>
    </row>
    <row r="13" s="4" customFormat="1" spans="1:25">
      <c r="A13" s="4">
        <v>16859474829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44526</v>
      </c>
      <c r="G13" s="5">
        <v>44527</v>
      </c>
      <c r="H13" s="4">
        <v>1</v>
      </c>
      <c r="I13" s="4">
        <v>1</v>
      </c>
      <c r="J13" s="4">
        <v>1</v>
      </c>
      <c r="K13" s="4" t="s">
        <v>29</v>
      </c>
      <c r="L13" s="4">
        <v>476</v>
      </c>
      <c r="M13" s="4">
        <v>476</v>
      </c>
      <c r="N13" s="4" t="s">
        <v>63</v>
      </c>
      <c r="O13" s="4" t="s">
        <v>52</v>
      </c>
      <c r="P13" s="4" t="s">
        <v>32</v>
      </c>
      <c r="Q13" s="4">
        <v>0</v>
      </c>
      <c r="R13" s="6">
        <v>44525</v>
      </c>
      <c r="S13" s="5">
        <v>44542</v>
      </c>
      <c r="T13" s="4" t="s">
        <v>33</v>
      </c>
      <c r="U13" s="4">
        <v>476</v>
      </c>
      <c r="V13" s="4">
        <v>0</v>
      </c>
      <c r="W13" s="4">
        <v>0</v>
      </c>
      <c r="X13" s="4">
        <v>2311491</v>
      </c>
      <c r="Y13" s="4">
        <v>2111250006</v>
      </c>
    </row>
    <row r="14" s="4" customFormat="1" spans="1:25">
      <c r="A14" s="4">
        <v>16859480074</v>
      </c>
      <c r="B14" s="4" t="s">
        <v>25</v>
      </c>
      <c r="C14" s="4" t="s">
        <v>26</v>
      </c>
      <c r="D14" s="4" t="s">
        <v>61</v>
      </c>
      <c r="E14" s="4" t="s">
        <v>64</v>
      </c>
      <c r="F14" s="5">
        <v>44526</v>
      </c>
      <c r="G14" s="5">
        <v>44527</v>
      </c>
      <c r="H14" s="4">
        <v>1</v>
      </c>
      <c r="I14" s="4">
        <v>1</v>
      </c>
      <c r="J14" s="4">
        <v>1</v>
      </c>
      <c r="K14" s="4" t="s">
        <v>29</v>
      </c>
      <c r="L14" s="4">
        <v>481</v>
      </c>
      <c r="M14" s="4">
        <v>481</v>
      </c>
      <c r="N14" s="4" t="s">
        <v>65</v>
      </c>
      <c r="O14" s="4" t="s">
        <v>52</v>
      </c>
      <c r="P14" s="4" t="s">
        <v>32</v>
      </c>
      <c r="Q14" s="4">
        <v>0</v>
      </c>
      <c r="R14" s="6">
        <v>44525</v>
      </c>
      <c r="S14" s="5">
        <v>44542</v>
      </c>
      <c r="T14" s="4" t="s">
        <v>33</v>
      </c>
      <c r="U14" s="4">
        <v>481</v>
      </c>
      <c r="V14" s="4">
        <v>0</v>
      </c>
      <c r="W14" s="4">
        <v>0</v>
      </c>
      <c r="X14" s="4">
        <v>2311494</v>
      </c>
      <c r="Y14" s="4">
        <v>2111250007</v>
      </c>
    </row>
    <row r="15" s="4" customFormat="1" spans="1:24">
      <c r="A15" s="4">
        <v>16863527275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44526</v>
      </c>
      <c r="G15" s="5">
        <v>44527</v>
      </c>
      <c r="H15" s="4">
        <v>1</v>
      </c>
      <c r="I15" s="4">
        <v>1</v>
      </c>
      <c r="J15" s="4">
        <v>1</v>
      </c>
      <c r="K15" s="4" t="s">
        <v>29</v>
      </c>
      <c r="L15" s="4">
        <v>695</v>
      </c>
      <c r="M15" s="4">
        <v>695</v>
      </c>
      <c r="N15" s="4" t="s">
        <v>68</v>
      </c>
      <c r="O15" s="4" t="s">
        <v>52</v>
      </c>
      <c r="P15" s="4" t="s">
        <v>32</v>
      </c>
      <c r="Q15" s="4">
        <v>0</v>
      </c>
      <c r="R15" s="6">
        <v>44525</v>
      </c>
      <c r="S15" s="5">
        <v>44542</v>
      </c>
      <c r="T15" s="4" t="s">
        <v>33</v>
      </c>
      <c r="U15" s="4">
        <v>695</v>
      </c>
      <c r="V15" s="4">
        <v>0</v>
      </c>
      <c r="W15" s="4">
        <v>0</v>
      </c>
      <c r="X15" s="4">
        <v>2312211</v>
      </c>
    </row>
    <row r="16" s="4" customFormat="1" spans="1:24">
      <c r="A16" s="4">
        <v>16863527275</v>
      </c>
      <c r="B16" s="4" t="s">
        <v>25</v>
      </c>
      <c r="C16" s="4" t="s">
        <v>42</v>
      </c>
      <c r="D16" s="4" t="s">
        <v>66</v>
      </c>
      <c r="E16" s="4" t="s">
        <v>67</v>
      </c>
      <c r="F16" s="5">
        <v>44526</v>
      </c>
      <c r="G16" s="5">
        <v>44527</v>
      </c>
      <c r="H16" s="4">
        <v>1</v>
      </c>
      <c r="I16" s="4">
        <v>1</v>
      </c>
      <c r="J16" s="4">
        <v>1</v>
      </c>
      <c r="K16" s="4" t="s">
        <v>29</v>
      </c>
      <c r="L16" s="4">
        <v>-695</v>
      </c>
      <c r="M16" s="4">
        <v>-695</v>
      </c>
      <c r="N16" s="4" t="s">
        <v>68</v>
      </c>
      <c r="O16" s="4" t="s">
        <v>52</v>
      </c>
      <c r="P16" s="4" t="s">
        <v>32</v>
      </c>
      <c r="Q16" s="4">
        <v>0</v>
      </c>
      <c r="R16" s="6">
        <v>44525</v>
      </c>
      <c r="S16" s="5">
        <v>44542</v>
      </c>
      <c r="T16" s="4" t="s">
        <v>33</v>
      </c>
      <c r="U16" s="4">
        <v>-695</v>
      </c>
      <c r="V16" s="4">
        <v>0</v>
      </c>
      <c r="W16" s="4">
        <v>0</v>
      </c>
      <c r="X16" s="4">
        <v>2312211</v>
      </c>
    </row>
    <row r="17" s="4" customFormat="1" spans="1:24">
      <c r="A17" s="4">
        <v>16847134803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44526</v>
      </c>
      <c r="G17" s="5">
        <v>44528</v>
      </c>
      <c r="H17" s="4">
        <v>1</v>
      </c>
      <c r="I17" s="4">
        <v>2</v>
      </c>
      <c r="J17" s="4">
        <v>2</v>
      </c>
      <c r="K17" s="4" t="s">
        <v>29</v>
      </c>
      <c r="L17" s="4">
        <v>1097.52</v>
      </c>
      <c r="M17" s="4">
        <v>1097.52</v>
      </c>
      <c r="N17" s="4" t="s">
        <v>71</v>
      </c>
      <c r="O17" s="4" t="s">
        <v>72</v>
      </c>
      <c r="P17" s="4" t="s">
        <v>32</v>
      </c>
      <c r="Q17" s="4">
        <v>0</v>
      </c>
      <c r="R17" s="6">
        <v>44523</v>
      </c>
      <c r="S17" s="5">
        <v>44543</v>
      </c>
      <c r="T17" s="4" t="s">
        <v>33</v>
      </c>
      <c r="U17" s="4">
        <v>1097.52</v>
      </c>
      <c r="V17" s="4">
        <v>0</v>
      </c>
      <c r="W17" s="4">
        <v>0</v>
      </c>
      <c r="X17" s="4">
        <v>2308310</v>
      </c>
    </row>
    <row r="18" s="4" customFormat="1" spans="1:24">
      <c r="A18" s="4">
        <v>16850579099</v>
      </c>
      <c r="B18" s="4" t="s">
        <v>25</v>
      </c>
      <c r="C18" s="4" t="s">
        <v>26</v>
      </c>
      <c r="D18" s="4" t="s">
        <v>58</v>
      </c>
      <c r="E18" s="4" t="s">
        <v>59</v>
      </c>
      <c r="F18" s="5">
        <v>44527</v>
      </c>
      <c r="G18" s="5">
        <v>44528</v>
      </c>
      <c r="H18" s="4">
        <v>1</v>
      </c>
      <c r="I18" s="4">
        <v>1</v>
      </c>
      <c r="J18" s="4">
        <v>1</v>
      </c>
      <c r="K18" s="4" t="s">
        <v>29</v>
      </c>
      <c r="L18" s="4">
        <v>860</v>
      </c>
      <c r="M18" s="4">
        <v>860</v>
      </c>
      <c r="N18" s="4" t="s">
        <v>73</v>
      </c>
      <c r="O18" s="4" t="s">
        <v>72</v>
      </c>
      <c r="P18" s="4" t="s">
        <v>32</v>
      </c>
      <c r="Q18" s="4">
        <v>0</v>
      </c>
      <c r="R18" s="6">
        <v>44523</v>
      </c>
      <c r="S18" s="5">
        <v>44543</v>
      </c>
      <c r="T18" s="4" t="s">
        <v>33</v>
      </c>
      <c r="U18" s="4">
        <v>860</v>
      </c>
      <c r="V18" s="4">
        <v>0</v>
      </c>
      <c r="W18" s="4">
        <v>0</v>
      </c>
      <c r="X18" s="4">
        <v>2309503</v>
      </c>
    </row>
    <row r="19" s="4" customFormat="1" spans="1:25">
      <c r="A19" s="4">
        <v>16855054721</v>
      </c>
      <c r="B19" s="4" t="s">
        <v>25</v>
      </c>
      <c r="C19" s="4" t="s">
        <v>26</v>
      </c>
      <c r="D19" s="4" t="s">
        <v>35</v>
      </c>
      <c r="E19" s="4" t="s">
        <v>74</v>
      </c>
      <c r="F19" s="5">
        <v>44527</v>
      </c>
      <c r="G19" s="5">
        <v>44528</v>
      </c>
      <c r="H19" s="4">
        <v>2</v>
      </c>
      <c r="I19" s="4">
        <v>1</v>
      </c>
      <c r="J19" s="4">
        <v>2</v>
      </c>
      <c r="K19" s="4" t="s">
        <v>29</v>
      </c>
      <c r="L19" s="4">
        <v>1530</v>
      </c>
      <c r="M19" s="4">
        <v>1530</v>
      </c>
      <c r="N19" s="4" t="s">
        <v>75</v>
      </c>
      <c r="O19" s="4" t="s">
        <v>72</v>
      </c>
      <c r="P19" s="4" t="s">
        <v>32</v>
      </c>
      <c r="Q19" s="4">
        <v>0</v>
      </c>
      <c r="R19" s="6">
        <v>44524</v>
      </c>
      <c r="S19" s="5">
        <v>44543</v>
      </c>
      <c r="T19" s="4" t="s">
        <v>33</v>
      </c>
      <c r="U19" s="4">
        <v>1530</v>
      </c>
      <c r="V19" s="4">
        <v>0</v>
      </c>
      <c r="W19" s="4">
        <v>0</v>
      </c>
      <c r="X19" s="4">
        <v>2309897</v>
      </c>
      <c r="Y19" s="4" t="s">
        <v>76</v>
      </c>
    </row>
    <row r="20" s="4" customFormat="1" spans="1:24">
      <c r="A20" s="4">
        <v>16870139037</v>
      </c>
      <c r="B20" s="4" t="s">
        <v>25</v>
      </c>
      <c r="C20" s="4" t="s">
        <v>26</v>
      </c>
      <c r="D20" s="4" t="s">
        <v>58</v>
      </c>
      <c r="E20" s="4" t="s">
        <v>77</v>
      </c>
      <c r="F20" s="5">
        <v>44527</v>
      </c>
      <c r="G20" s="5">
        <v>44528</v>
      </c>
      <c r="H20" s="4">
        <v>3</v>
      </c>
      <c r="I20" s="4">
        <v>1</v>
      </c>
      <c r="J20" s="4">
        <v>3</v>
      </c>
      <c r="K20" s="4" t="s">
        <v>29</v>
      </c>
      <c r="L20" s="4">
        <v>1680</v>
      </c>
      <c r="M20" s="4">
        <v>1680</v>
      </c>
      <c r="N20" s="4" t="s">
        <v>78</v>
      </c>
      <c r="O20" s="4" t="s">
        <v>72</v>
      </c>
      <c r="P20" s="4" t="s">
        <v>32</v>
      </c>
      <c r="Q20" s="4">
        <v>0</v>
      </c>
      <c r="R20" s="6">
        <v>44526</v>
      </c>
      <c r="S20" s="5">
        <v>44543</v>
      </c>
      <c r="T20" s="4" t="s">
        <v>33</v>
      </c>
      <c r="U20" s="4">
        <v>1680</v>
      </c>
      <c r="V20" s="4">
        <v>0</v>
      </c>
      <c r="W20" s="4">
        <v>0</v>
      </c>
      <c r="X20" s="4">
        <v>2313561</v>
      </c>
    </row>
    <row r="21" s="4" customFormat="1" spans="1:25">
      <c r="A21" s="4">
        <v>16872771515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44527</v>
      </c>
      <c r="G21" s="5">
        <v>44528</v>
      </c>
      <c r="H21" s="4">
        <v>1</v>
      </c>
      <c r="I21" s="4">
        <v>1</v>
      </c>
      <c r="J21" s="4">
        <v>1</v>
      </c>
      <c r="K21" s="4" t="s">
        <v>29</v>
      </c>
      <c r="L21" s="4">
        <v>220</v>
      </c>
      <c r="M21" s="4">
        <v>220</v>
      </c>
      <c r="N21" s="4" t="s">
        <v>81</v>
      </c>
      <c r="O21" s="4" t="s">
        <v>72</v>
      </c>
      <c r="P21" s="4" t="s">
        <v>32</v>
      </c>
      <c r="Q21" s="4">
        <v>0</v>
      </c>
      <c r="R21" s="6">
        <v>44526</v>
      </c>
      <c r="S21" s="5">
        <v>44543</v>
      </c>
      <c r="T21" s="4" t="s">
        <v>33</v>
      </c>
      <c r="U21" s="4">
        <v>220</v>
      </c>
      <c r="V21" s="4">
        <v>0</v>
      </c>
      <c r="W21" s="4">
        <v>0</v>
      </c>
      <c r="X21" s="4">
        <v>2315065</v>
      </c>
      <c r="Y21" s="4" t="s">
        <v>76</v>
      </c>
    </row>
    <row r="22" s="4" customFormat="1" spans="1:25">
      <c r="A22" s="4">
        <v>16873062596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44527</v>
      </c>
      <c r="G22" s="5">
        <v>44528</v>
      </c>
      <c r="H22" s="4">
        <v>1</v>
      </c>
      <c r="I22" s="4">
        <v>1</v>
      </c>
      <c r="J22" s="4">
        <v>1</v>
      </c>
      <c r="K22" s="4" t="s">
        <v>29</v>
      </c>
      <c r="L22" s="4">
        <v>473.64</v>
      </c>
      <c r="M22" s="4">
        <v>473.64</v>
      </c>
      <c r="N22" s="4" t="s">
        <v>84</v>
      </c>
      <c r="O22" s="4" t="s">
        <v>72</v>
      </c>
      <c r="P22" s="4" t="s">
        <v>32</v>
      </c>
      <c r="Q22" s="4">
        <v>0</v>
      </c>
      <c r="R22" s="6">
        <v>44527</v>
      </c>
      <c r="S22" s="5">
        <v>44543</v>
      </c>
      <c r="T22" s="4" t="s">
        <v>33</v>
      </c>
      <c r="U22" s="4">
        <v>473.64</v>
      </c>
      <c r="V22" s="4">
        <v>0</v>
      </c>
      <c r="W22" s="4">
        <v>0</v>
      </c>
      <c r="X22" s="4">
        <v>2315117</v>
      </c>
      <c r="Y22" s="4" t="s">
        <v>85</v>
      </c>
    </row>
    <row r="23" s="4" customFormat="1" spans="1:24">
      <c r="A23" s="4">
        <v>16847134803</v>
      </c>
      <c r="B23" s="4" t="s">
        <v>25</v>
      </c>
      <c r="C23" s="4" t="s">
        <v>86</v>
      </c>
      <c r="D23" s="4" t="s">
        <v>69</v>
      </c>
      <c r="E23" s="4" t="s">
        <v>70</v>
      </c>
      <c r="F23" s="5">
        <v>44526</v>
      </c>
      <c r="G23" s="5">
        <v>44528</v>
      </c>
      <c r="H23" s="4">
        <v>1</v>
      </c>
      <c r="I23" s="4">
        <v>2</v>
      </c>
      <c r="J23" s="4">
        <v>2</v>
      </c>
      <c r="K23" s="4" t="s">
        <v>29</v>
      </c>
      <c r="L23" s="4">
        <v>-548.76</v>
      </c>
      <c r="M23" s="4">
        <v>-548.76</v>
      </c>
      <c r="N23" s="4" t="s">
        <v>71</v>
      </c>
      <c r="O23" s="4" t="s">
        <v>72</v>
      </c>
      <c r="P23" s="4" t="s">
        <v>32</v>
      </c>
      <c r="Q23" s="4">
        <v>0</v>
      </c>
      <c r="R23" s="6">
        <v>44523</v>
      </c>
      <c r="S23" s="5">
        <v>44543</v>
      </c>
      <c r="T23" s="4" t="s">
        <v>33</v>
      </c>
      <c r="U23" s="4">
        <v>-548.76</v>
      </c>
      <c r="V23" s="4">
        <v>0</v>
      </c>
      <c r="W23" s="4">
        <v>0</v>
      </c>
      <c r="X23" s="4">
        <v>2308310</v>
      </c>
    </row>
    <row r="24" s="4" customFormat="1" spans="1:25">
      <c r="A24" s="4">
        <v>16874318504</v>
      </c>
      <c r="B24" s="4" t="s">
        <v>25</v>
      </c>
      <c r="C24" s="4" t="s">
        <v>26</v>
      </c>
      <c r="D24" s="4" t="s">
        <v>61</v>
      </c>
      <c r="E24" s="4" t="s">
        <v>62</v>
      </c>
      <c r="F24" s="5">
        <v>44527</v>
      </c>
      <c r="G24" s="5">
        <v>44528</v>
      </c>
      <c r="H24" s="4">
        <v>1</v>
      </c>
      <c r="I24" s="4">
        <v>1</v>
      </c>
      <c r="J24" s="4">
        <v>1</v>
      </c>
      <c r="K24" s="4" t="s">
        <v>29</v>
      </c>
      <c r="L24" s="4">
        <v>476</v>
      </c>
      <c r="M24" s="4">
        <v>476</v>
      </c>
      <c r="N24" s="4" t="s">
        <v>87</v>
      </c>
      <c r="O24" s="4" t="s">
        <v>72</v>
      </c>
      <c r="P24" s="4" t="s">
        <v>32</v>
      </c>
      <c r="Q24" s="4">
        <v>0</v>
      </c>
      <c r="R24" s="6">
        <v>44527</v>
      </c>
      <c r="S24" s="5">
        <v>44543</v>
      </c>
      <c r="T24" s="4" t="s">
        <v>33</v>
      </c>
      <c r="U24" s="4">
        <v>476</v>
      </c>
      <c r="V24" s="4">
        <v>0</v>
      </c>
      <c r="W24" s="4">
        <v>0</v>
      </c>
      <c r="X24" s="4">
        <v>2315514</v>
      </c>
      <c r="Y24" s="4">
        <v>2111270011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G40" sqref="G40"/>
    </sheetView>
  </sheetViews>
  <sheetFormatPr defaultColWidth="9" defaultRowHeight="13.5"/>
  <cols>
    <col min="1" max="1" width="16" style="4" customWidth="1"/>
    <col min="2" max="3" width="11.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4">
        <v>16858141761</v>
      </c>
      <c r="B2" s="5">
        <v>44525</v>
      </c>
      <c r="C2" s="5">
        <v>44526</v>
      </c>
      <c r="D2" s="4">
        <v>568</v>
      </c>
      <c r="E2" s="4" t="str">
        <f>VLOOKUP(A2,HOP!A:L,12,0)</f>
        <v>568.00</v>
      </c>
      <c r="F2" s="4" t="str">
        <f>VLOOKUP(A2,HOP!A:C,3,0)</f>
        <v>2310938</v>
      </c>
      <c r="G2" s="4">
        <f>D2-E2</f>
        <v>0</v>
      </c>
      <c r="H2" s="4" t="str">
        <f>$H$1&amp;F2</f>
        <v>，2310938</v>
      </c>
      <c r="I2" s="4" t="str">
        <f>VLOOKUP(A2,HOP!A:T,20,0)</f>
        <v>直采</v>
      </c>
    </row>
    <row r="3" s="4" customFormat="1" spans="1:9">
      <c r="A3" s="4">
        <v>16859058400</v>
      </c>
      <c r="B3" s="5">
        <v>44525</v>
      </c>
      <c r="C3" s="5">
        <v>44526</v>
      </c>
      <c r="D3" s="4">
        <v>1140</v>
      </c>
      <c r="E3" s="4" t="str">
        <f>VLOOKUP(A3,HOP!A:L,12,0)</f>
        <v>1140.00</v>
      </c>
      <c r="F3" s="4" t="str">
        <f>VLOOKUP(A3,HOP!A:C,3,0)</f>
        <v>2311267</v>
      </c>
      <c r="G3" s="4">
        <f t="shared" ref="G3:G21" si="0">D3-E3</f>
        <v>0</v>
      </c>
      <c r="H3" s="4" t="str">
        <f t="shared" ref="H3:H21" si="1">$H$1&amp;F3</f>
        <v>，2311267</v>
      </c>
      <c r="I3" s="4" t="str">
        <f>VLOOKUP(A3,HOP!A:T,20,0)</f>
        <v>直采</v>
      </c>
    </row>
    <row r="4" s="4" customFormat="1" spans="1:9">
      <c r="A4" s="4">
        <v>16859386746</v>
      </c>
      <c r="B4" s="5">
        <v>44525</v>
      </c>
      <c r="C4" s="5">
        <v>44526</v>
      </c>
      <c r="D4" s="4">
        <v>239.67</v>
      </c>
      <c r="E4" s="4" t="str">
        <f>VLOOKUP(A4,HOP!A:L,12,0)</f>
        <v>239.67</v>
      </c>
      <c r="F4" s="4" t="str">
        <f>VLOOKUP(A4,HOP!A:C,3,0)</f>
        <v>2311442</v>
      </c>
      <c r="G4" s="4">
        <f t="shared" si="0"/>
        <v>0</v>
      </c>
      <c r="H4" s="4" t="str">
        <f t="shared" si="1"/>
        <v>，2311442</v>
      </c>
      <c r="I4" s="4" t="str">
        <f>VLOOKUP(A4,HOP!A:T,20,0)</f>
        <v>直连</v>
      </c>
    </row>
    <row r="5" s="4" customFormat="1" hidden="1" spans="1:9">
      <c r="A5" s="4">
        <v>16859670212</v>
      </c>
      <c r="B5" s="5">
        <v>44525</v>
      </c>
      <c r="C5" s="5">
        <v>44526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16861869810</v>
      </c>
      <c r="B6" s="5">
        <v>44525</v>
      </c>
      <c r="C6" s="5">
        <v>44526</v>
      </c>
      <c r="D6" s="4">
        <v>568</v>
      </c>
      <c r="E6" s="4" t="str">
        <f>VLOOKUP(A6,HOP!A:L,12,0)</f>
        <v>568.00</v>
      </c>
      <c r="F6" s="4" t="str">
        <f>VLOOKUP(A6,HOP!A:C,3,0)</f>
        <v>2311769</v>
      </c>
      <c r="G6" s="4">
        <f t="shared" si="0"/>
        <v>0</v>
      </c>
      <c r="H6" s="4" t="str">
        <f t="shared" si="1"/>
        <v>，2311769</v>
      </c>
      <c r="I6" s="4" t="str">
        <f>VLOOKUP(A6,HOP!A:T,20,0)</f>
        <v>直采</v>
      </c>
    </row>
    <row r="7" s="4" customFormat="1" spans="1:9">
      <c r="A7" s="4">
        <v>16863713572</v>
      </c>
      <c r="B7" s="5">
        <v>44525</v>
      </c>
      <c r="C7" s="5">
        <v>44526</v>
      </c>
      <c r="D7" s="4">
        <v>124</v>
      </c>
      <c r="E7" s="4" t="str">
        <f>VLOOKUP(A7,HOP!A:L,12,0)</f>
        <v>124.00</v>
      </c>
      <c r="F7" s="4" t="str">
        <f>VLOOKUP(A7,HOP!A:C,3,0)</f>
        <v>2312386</v>
      </c>
      <c r="G7" s="4">
        <f t="shared" si="0"/>
        <v>0</v>
      </c>
      <c r="H7" s="4" t="str">
        <f t="shared" si="1"/>
        <v>，2312386</v>
      </c>
      <c r="I7" s="4" t="str">
        <f>VLOOKUP(A7,HOP!A:T,20,0)</f>
        <v>直采</v>
      </c>
    </row>
    <row r="8" s="4" customFormat="1" spans="1:9">
      <c r="A8" s="4">
        <v>16769658484</v>
      </c>
      <c r="B8" s="5">
        <v>44526</v>
      </c>
      <c r="C8" s="5">
        <v>44527</v>
      </c>
      <c r="D8" s="4">
        <v>968</v>
      </c>
      <c r="E8" s="4" t="str">
        <f>VLOOKUP(A8,HOP!A:L,12,0)</f>
        <v>968.00</v>
      </c>
      <c r="F8" s="4" t="str">
        <f>VLOOKUP(A8,HOP!A:C,3,0)</f>
        <v>2296384</v>
      </c>
      <c r="G8" s="4">
        <f t="shared" si="0"/>
        <v>0</v>
      </c>
      <c r="H8" s="4" t="str">
        <f t="shared" si="1"/>
        <v>，2296384</v>
      </c>
      <c r="I8" s="4" t="str">
        <f>VLOOKUP(A8,HOP!A:T,20,0)</f>
        <v>直采</v>
      </c>
    </row>
    <row r="9" s="4" customFormat="1" spans="1:9">
      <c r="A9" s="4">
        <v>16855286867</v>
      </c>
      <c r="B9" s="5">
        <v>44526</v>
      </c>
      <c r="C9" s="5">
        <v>44527</v>
      </c>
      <c r="D9" s="4">
        <v>568</v>
      </c>
      <c r="E9" s="4" t="str">
        <f>VLOOKUP(A9,HOP!A:L,12,0)</f>
        <v>568.00</v>
      </c>
      <c r="F9" s="4" t="str">
        <f>VLOOKUP(A9,HOP!A:C,3,0)</f>
        <v>2309944</v>
      </c>
      <c r="G9" s="4">
        <f t="shared" si="0"/>
        <v>0</v>
      </c>
      <c r="H9" s="4" t="str">
        <f t="shared" si="1"/>
        <v>，2309944</v>
      </c>
      <c r="I9" s="4" t="str">
        <f>VLOOKUP(A9,HOP!A:T,20,0)</f>
        <v>直采</v>
      </c>
    </row>
    <row r="10" s="4" customFormat="1" spans="1:9">
      <c r="A10" s="4">
        <v>16856883531</v>
      </c>
      <c r="B10" s="5">
        <v>44526</v>
      </c>
      <c r="C10" s="5">
        <v>44527</v>
      </c>
      <c r="D10" s="4">
        <v>122.81</v>
      </c>
      <c r="E10" s="4" t="str">
        <f>VLOOKUP(A10,HOP!A:L,12,0)</f>
        <v>122.81</v>
      </c>
      <c r="F10" s="4" t="str">
        <f>VLOOKUP(A10,HOP!A:C,3,0)</f>
        <v>2310451</v>
      </c>
      <c r="G10" s="4">
        <f t="shared" si="0"/>
        <v>0</v>
      </c>
      <c r="H10" s="4" t="str">
        <f t="shared" si="1"/>
        <v>，2310451</v>
      </c>
      <c r="I10" s="4" t="str">
        <f>VLOOKUP(A10,HOP!A:T,20,0)</f>
        <v>直连</v>
      </c>
    </row>
    <row r="11" s="4" customFormat="1" spans="1:9">
      <c r="A11" s="4">
        <v>16857119365</v>
      </c>
      <c r="B11" s="5">
        <v>44526</v>
      </c>
      <c r="C11" s="5">
        <v>44527</v>
      </c>
      <c r="D11" s="4">
        <v>5160</v>
      </c>
      <c r="E11" s="4" t="str">
        <f>VLOOKUP(A11,HOP!A:L,12,0)</f>
        <v>5160.00</v>
      </c>
      <c r="F11" s="4" t="str">
        <f>VLOOKUP(A11,HOP!A:C,3,0)</f>
        <v>2310536</v>
      </c>
      <c r="G11" s="4">
        <f t="shared" si="0"/>
        <v>0</v>
      </c>
      <c r="H11" s="4" t="str">
        <f t="shared" si="1"/>
        <v>，2310536</v>
      </c>
      <c r="I11" s="4" t="str">
        <f>VLOOKUP(A11,HOP!A:T,20,0)</f>
        <v>直采</v>
      </c>
    </row>
    <row r="12" s="4" customFormat="1" spans="1:9">
      <c r="A12" s="4">
        <v>16859474829</v>
      </c>
      <c r="B12" s="5">
        <v>44526</v>
      </c>
      <c r="C12" s="5">
        <v>44527</v>
      </c>
      <c r="D12" s="4">
        <v>476</v>
      </c>
      <c r="E12" s="4" t="str">
        <f>VLOOKUP(A12,HOP!A:L,12,0)</f>
        <v>476.00</v>
      </c>
      <c r="F12" s="4" t="str">
        <f>VLOOKUP(A12,HOP!A:C,3,0)</f>
        <v>2311491</v>
      </c>
      <c r="G12" s="4">
        <f t="shared" si="0"/>
        <v>0</v>
      </c>
      <c r="H12" s="4" t="str">
        <f t="shared" si="1"/>
        <v>，2311491</v>
      </c>
      <c r="I12" s="4" t="str">
        <f>VLOOKUP(A12,HOP!A:T,20,0)</f>
        <v>直采</v>
      </c>
    </row>
    <row r="13" s="4" customFormat="1" spans="1:9">
      <c r="A13" s="4">
        <v>16859480074</v>
      </c>
      <c r="B13" s="5">
        <v>44526</v>
      </c>
      <c r="C13" s="5">
        <v>44527</v>
      </c>
      <c r="D13" s="4">
        <v>481</v>
      </c>
      <c r="E13" s="4" t="str">
        <f>VLOOKUP(A13,HOP!A:L,12,0)</f>
        <v>481.00</v>
      </c>
      <c r="F13" s="4" t="str">
        <f>VLOOKUP(A13,HOP!A:C,3,0)</f>
        <v>2311494</v>
      </c>
      <c r="G13" s="4">
        <f t="shared" si="0"/>
        <v>0</v>
      </c>
      <c r="H13" s="4" t="str">
        <f t="shared" si="1"/>
        <v>，2311494</v>
      </c>
      <c r="I13" s="4" t="str">
        <f>VLOOKUP(A13,HOP!A:T,20,0)</f>
        <v>直采</v>
      </c>
    </row>
    <row r="14" s="4" customFormat="1" hidden="1" spans="1:9">
      <c r="A14" s="4">
        <v>16863527275</v>
      </c>
      <c r="B14" s="5">
        <v>44526</v>
      </c>
      <c r="C14" s="5">
        <v>44527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16847134803</v>
      </c>
      <c r="B15" s="5">
        <v>44526</v>
      </c>
      <c r="C15" s="5">
        <v>44528</v>
      </c>
      <c r="D15" s="4">
        <v>548.76</v>
      </c>
      <c r="E15" s="4" t="str">
        <f>VLOOKUP(A15,HOP!A:L,12,0)</f>
        <v>548.76</v>
      </c>
      <c r="F15" s="4" t="str">
        <f>VLOOKUP(A15,HOP!A:C,3,0)</f>
        <v>2308310</v>
      </c>
      <c r="G15" s="4">
        <f t="shared" si="0"/>
        <v>0</v>
      </c>
      <c r="H15" s="4" t="str">
        <f t="shared" si="1"/>
        <v>，2308310</v>
      </c>
      <c r="I15" s="4" t="str">
        <f>VLOOKUP(A15,HOP!A:T,20,0)</f>
        <v>直采</v>
      </c>
    </row>
    <row r="16" s="4" customFormat="1" spans="1:9">
      <c r="A16" s="4">
        <v>16850579099</v>
      </c>
      <c r="B16" s="5">
        <v>44527</v>
      </c>
      <c r="C16" s="5">
        <v>44528</v>
      </c>
      <c r="D16" s="4">
        <v>860</v>
      </c>
      <c r="E16" s="4" t="str">
        <f>VLOOKUP(A16,HOP!A:L,12,0)</f>
        <v>860.00</v>
      </c>
      <c r="F16" s="4" t="str">
        <f>VLOOKUP(A16,HOP!A:C,3,0)</f>
        <v>2309503</v>
      </c>
      <c r="G16" s="4">
        <f t="shared" si="0"/>
        <v>0</v>
      </c>
      <c r="H16" s="4" t="str">
        <f t="shared" si="1"/>
        <v>，2309503</v>
      </c>
      <c r="I16" s="4" t="str">
        <f>VLOOKUP(A16,HOP!A:T,20,0)</f>
        <v>直采</v>
      </c>
    </row>
    <row r="17" s="4" customFormat="1" spans="1:9">
      <c r="A17" s="4">
        <v>16855054721</v>
      </c>
      <c r="B17" s="5">
        <v>44527</v>
      </c>
      <c r="C17" s="5">
        <v>44528</v>
      </c>
      <c r="D17" s="4">
        <v>1530</v>
      </c>
      <c r="E17" s="4" t="str">
        <f>VLOOKUP(A17,HOP!A:L,12,0)</f>
        <v>1530.00</v>
      </c>
      <c r="F17" s="4" t="str">
        <f>VLOOKUP(A17,HOP!A:C,3,0)</f>
        <v>2309897</v>
      </c>
      <c r="G17" s="4">
        <f t="shared" si="0"/>
        <v>0</v>
      </c>
      <c r="H17" s="4" t="str">
        <f t="shared" si="1"/>
        <v>，2309897</v>
      </c>
      <c r="I17" s="4" t="str">
        <f>VLOOKUP(A17,HOP!A:T,20,0)</f>
        <v>直采</v>
      </c>
    </row>
    <row r="18" s="4" customFormat="1" spans="1:9">
      <c r="A18" s="4">
        <v>16870139037</v>
      </c>
      <c r="B18" s="5">
        <v>44527</v>
      </c>
      <c r="C18" s="5">
        <v>44528</v>
      </c>
      <c r="D18" s="4">
        <v>1680</v>
      </c>
      <c r="E18" s="4" t="str">
        <f>VLOOKUP(A18,HOP!A:L,12,0)</f>
        <v>1680.00</v>
      </c>
      <c r="F18" s="4" t="str">
        <f>VLOOKUP(A18,HOP!A:C,3,0)</f>
        <v>2313561</v>
      </c>
      <c r="G18" s="4">
        <f t="shared" si="0"/>
        <v>0</v>
      </c>
      <c r="H18" s="4" t="str">
        <f t="shared" si="1"/>
        <v>，2313561</v>
      </c>
      <c r="I18" s="4" t="str">
        <f>VLOOKUP(A18,HOP!A:T,20,0)</f>
        <v>直采</v>
      </c>
    </row>
    <row r="19" s="4" customFormat="1" spans="1:9">
      <c r="A19" s="4">
        <v>16872771515</v>
      </c>
      <c r="B19" s="5">
        <v>44527</v>
      </c>
      <c r="C19" s="5">
        <v>44528</v>
      </c>
      <c r="D19" s="4">
        <v>220</v>
      </c>
      <c r="E19" s="4" t="str">
        <f>VLOOKUP(A19,HOP!A:L,12,0)</f>
        <v>220.00</v>
      </c>
      <c r="F19" s="4" t="str">
        <f>VLOOKUP(A19,HOP!A:C,3,0)</f>
        <v>2315065</v>
      </c>
      <c r="G19" s="4">
        <f t="shared" si="0"/>
        <v>0</v>
      </c>
      <c r="H19" s="4" t="str">
        <f t="shared" si="1"/>
        <v>，2315065</v>
      </c>
      <c r="I19" s="4" t="str">
        <f>VLOOKUP(A19,HOP!A:T,20,0)</f>
        <v>直采</v>
      </c>
    </row>
    <row r="20" s="4" customFormat="1" spans="1:9">
      <c r="A20" s="4">
        <v>16873062596</v>
      </c>
      <c r="B20" s="5">
        <v>44527</v>
      </c>
      <c r="C20" s="5">
        <v>44528</v>
      </c>
      <c r="D20" s="4">
        <v>473.64</v>
      </c>
      <c r="E20" s="4" t="str">
        <f>VLOOKUP(A20,HOP!A:L,12,0)</f>
        <v>473.64</v>
      </c>
      <c r="F20" s="4" t="str">
        <f>VLOOKUP(A20,HOP!A:C,3,0)</f>
        <v>2315117</v>
      </c>
      <c r="G20" s="4">
        <f t="shared" si="0"/>
        <v>0</v>
      </c>
      <c r="H20" s="4" t="str">
        <f t="shared" si="1"/>
        <v>，2315117</v>
      </c>
      <c r="I20" s="4" t="str">
        <f>VLOOKUP(A20,HOP!A:T,20,0)</f>
        <v>直连</v>
      </c>
    </row>
    <row r="21" s="4" customFormat="1" spans="1:9">
      <c r="A21" s="4">
        <v>16874318504</v>
      </c>
      <c r="B21" s="5">
        <v>44527</v>
      </c>
      <c r="C21" s="5">
        <v>44528</v>
      </c>
      <c r="D21" s="4">
        <v>476</v>
      </c>
      <c r="E21" s="4" t="str">
        <f>VLOOKUP(A21,HOP!A:L,12,0)</f>
        <v>476.00</v>
      </c>
      <c r="F21" s="4" t="str">
        <f>VLOOKUP(A21,HOP!A:C,3,0)</f>
        <v>2315514</v>
      </c>
      <c r="G21" s="4">
        <f t="shared" si="0"/>
        <v>0</v>
      </c>
      <c r="H21" s="4" t="str">
        <f t="shared" si="1"/>
        <v>，2315514</v>
      </c>
      <c r="I21" s="4" t="str">
        <f>VLOOKUP(A21,HOP!A:T,20,0)</f>
        <v>直采</v>
      </c>
    </row>
    <row r="23" spans="4:4">
      <c r="D23" s="4">
        <f>SUM(D2:D22)</f>
        <v>16203.88</v>
      </c>
    </row>
    <row r="30" spans="1:5">
      <c r="A30" s="4" t="s">
        <v>89</v>
      </c>
      <c r="D30" s="4">
        <v>15367.76</v>
      </c>
      <c r="E30" s="4">
        <v>18807.13</v>
      </c>
    </row>
    <row r="31" spans="1:5">
      <c r="A31" s="4" t="s">
        <v>90</v>
      </c>
      <c r="D31" s="4">
        <v>836.12</v>
      </c>
      <c r="E31" s="4">
        <v>1023.25</v>
      </c>
    </row>
    <row r="32" spans="1:5">
      <c r="A32" s="4" t="s">
        <v>91</v>
      </c>
      <c r="D32" s="4">
        <f>SUBTOTAL(9,D30:D31)</f>
        <v>16203.88</v>
      </c>
      <c r="E32" s="4">
        <f>SUBTOTAL(9,E30:E31)</f>
        <v>19830.38</v>
      </c>
    </row>
    <row r="33" spans="1:1">
      <c r="A33" s="4" t="s">
        <v>92</v>
      </c>
    </row>
  </sheetData>
  <autoFilter ref="A1:X21">
    <filterColumn colId="3">
      <filters>
        <filter val="220"/>
        <filter val="860"/>
        <filter val="1140"/>
        <filter val="1530"/>
        <filter val="1680"/>
        <filter val="5160"/>
        <filter val="481"/>
        <filter val="122.81"/>
        <filter val="124"/>
        <filter val="473.64"/>
        <filter val="476"/>
        <filter val="548.76"/>
        <filter val="239.67"/>
        <filter val="568"/>
        <filter val="9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</row>
    <row r="2" s="1" customFormat="1" spans="1:20">
      <c r="A2" s="3">
        <v>16874318504</v>
      </c>
      <c r="B2" s="1" t="s">
        <v>110</v>
      </c>
      <c r="C2" s="1" t="s">
        <v>111</v>
      </c>
      <c r="D2" s="1" t="s">
        <v>112</v>
      </c>
      <c r="E2" s="1" t="s">
        <v>87</v>
      </c>
      <c r="F2" s="1" t="s">
        <v>110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</row>
    <row r="3" s="1" customFormat="1" spans="1:20">
      <c r="A3" s="3">
        <v>16873062596</v>
      </c>
      <c r="B3" s="1" t="s">
        <v>110</v>
      </c>
      <c r="C3" s="1" t="s">
        <v>124</v>
      </c>
      <c r="D3" s="1" t="s">
        <v>125</v>
      </c>
      <c r="E3" s="1" t="s">
        <v>126</v>
      </c>
      <c r="F3" s="1" t="s">
        <v>110</v>
      </c>
      <c r="G3" s="1" t="s">
        <v>113</v>
      </c>
      <c r="H3" s="1" t="s">
        <v>114</v>
      </c>
      <c r="I3" s="1" t="s">
        <v>127</v>
      </c>
      <c r="J3" s="1" t="s">
        <v>116</v>
      </c>
      <c r="K3" s="1" t="s">
        <v>127</v>
      </c>
      <c r="L3" s="1" t="s">
        <v>127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128</v>
      </c>
      <c r="R3" s="1" t="s">
        <v>121</v>
      </c>
      <c r="S3" s="1" t="s">
        <v>122</v>
      </c>
      <c r="T3" s="1" t="s">
        <v>129</v>
      </c>
    </row>
    <row r="4" s="1" customFormat="1" spans="1:20">
      <c r="A4" s="3">
        <v>16872771515</v>
      </c>
      <c r="B4" s="1" t="s">
        <v>130</v>
      </c>
      <c r="C4" s="1" t="s">
        <v>131</v>
      </c>
      <c r="D4" s="1" t="s">
        <v>132</v>
      </c>
      <c r="E4" s="1" t="s">
        <v>81</v>
      </c>
      <c r="F4" s="1" t="s">
        <v>110</v>
      </c>
      <c r="G4" s="1" t="s">
        <v>113</v>
      </c>
      <c r="H4" s="1" t="s">
        <v>114</v>
      </c>
      <c r="I4" s="1" t="s">
        <v>133</v>
      </c>
      <c r="J4" s="1" t="s">
        <v>116</v>
      </c>
      <c r="K4" s="1" t="s">
        <v>133</v>
      </c>
      <c r="L4" s="1" t="s">
        <v>133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134</v>
      </c>
      <c r="R4" s="1" t="s">
        <v>121</v>
      </c>
      <c r="S4" s="1" t="s">
        <v>122</v>
      </c>
      <c r="T4" s="1" t="s">
        <v>123</v>
      </c>
    </row>
    <row r="5" s="1" customFormat="1" spans="1:20">
      <c r="A5" s="3">
        <v>16870139037</v>
      </c>
      <c r="B5" s="1" t="s">
        <v>130</v>
      </c>
      <c r="C5" s="1" t="s">
        <v>135</v>
      </c>
      <c r="D5" s="1" t="s">
        <v>136</v>
      </c>
      <c r="E5" s="1" t="s">
        <v>78</v>
      </c>
      <c r="F5" s="1" t="s">
        <v>110</v>
      </c>
      <c r="G5" s="1" t="s">
        <v>113</v>
      </c>
      <c r="H5" s="1" t="s">
        <v>114</v>
      </c>
      <c r="I5" s="1" t="s">
        <v>137</v>
      </c>
      <c r="J5" s="1" t="s">
        <v>116</v>
      </c>
      <c r="K5" s="1" t="s">
        <v>137</v>
      </c>
      <c r="L5" s="1" t="s">
        <v>137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138</v>
      </c>
      <c r="R5" s="1" t="s">
        <v>121</v>
      </c>
      <c r="S5" s="1" t="s">
        <v>122</v>
      </c>
      <c r="T5" s="1" t="s">
        <v>123</v>
      </c>
    </row>
    <row r="6" s="1" customFormat="1" spans="1:20">
      <c r="A6" s="3">
        <v>16863713572</v>
      </c>
      <c r="B6" s="1" t="s">
        <v>139</v>
      </c>
      <c r="C6" s="1" t="s">
        <v>140</v>
      </c>
      <c r="D6" s="1" t="s">
        <v>141</v>
      </c>
      <c r="E6" s="1" t="s">
        <v>48</v>
      </c>
      <c r="F6" s="1" t="s">
        <v>139</v>
      </c>
      <c r="G6" s="1" t="s">
        <v>130</v>
      </c>
      <c r="H6" s="1" t="s">
        <v>114</v>
      </c>
      <c r="I6" s="1" t="s">
        <v>142</v>
      </c>
      <c r="J6" s="1" t="s">
        <v>116</v>
      </c>
      <c r="K6" s="1" t="s">
        <v>142</v>
      </c>
      <c r="L6" s="1" t="s">
        <v>142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143</v>
      </c>
      <c r="R6" s="1" t="s">
        <v>121</v>
      </c>
      <c r="S6" s="1" t="s">
        <v>122</v>
      </c>
      <c r="T6" s="1" t="s">
        <v>123</v>
      </c>
    </row>
    <row r="7" s="1" customFormat="1" spans="1:20">
      <c r="A7" s="3">
        <v>16861869810</v>
      </c>
      <c r="B7" s="1" t="s">
        <v>139</v>
      </c>
      <c r="C7" s="1" t="s">
        <v>144</v>
      </c>
      <c r="D7" s="1" t="s">
        <v>145</v>
      </c>
      <c r="E7" s="1" t="s">
        <v>44</v>
      </c>
      <c r="F7" s="1" t="s">
        <v>139</v>
      </c>
      <c r="G7" s="1" t="s">
        <v>130</v>
      </c>
      <c r="H7" s="1" t="s">
        <v>114</v>
      </c>
      <c r="I7" s="1" t="s">
        <v>146</v>
      </c>
      <c r="J7" s="1" t="s">
        <v>116</v>
      </c>
      <c r="K7" s="1" t="s">
        <v>146</v>
      </c>
      <c r="L7" s="1" t="s">
        <v>146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147</v>
      </c>
      <c r="R7" s="1" t="s">
        <v>121</v>
      </c>
      <c r="S7" s="1" t="s">
        <v>122</v>
      </c>
      <c r="T7" s="1" t="s">
        <v>123</v>
      </c>
    </row>
    <row r="8" s="1" customFormat="1" spans="1:20">
      <c r="A8" s="3">
        <v>16859480074</v>
      </c>
      <c r="B8" s="1" t="s">
        <v>139</v>
      </c>
      <c r="C8" s="1" t="s">
        <v>148</v>
      </c>
      <c r="D8" s="1" t="s">
        <v>112</v>
      </c>
      <c r="E8" s="1" t="s">
        <v>65</v>
      </c>
      <c r="F8" s="1" t="s">
        <v>130</v>
      </c>
      <c r="G8" s="1" t="s">
        <v>110</v>
      </c>
      <c r="H8" s="1" t="s">
        <v>114</v>
      </c>
      <c r="I8" s="1" t="s">
        <v>149</v>
      </c>
      <c r="J8" s="1" t="s">
        <v>116</v>
      </c>
      <c r="K8" s="1" t="s">
        <v>149</v>
      </c>
      <c r="L8" s="1" t="s">
        <v>149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150</v>
      </c>
      <c r="R8" s="1" t="s">
        <v>121</v>
      </c>
      <c r="S8" s="1" t="s">
        <v>122</v>
      </c>
      <c r="T8" s="1" t="s">
        <v>123</v>
      </c>
    </row>
    <row r="9" s="1" customFormat="1" spans="1:20">
      <c r="A9" s="3">
        <v>16859474829</v>
      </c>
      <c r="B9" s="1" t="s">
        <v>139</v>
      </c>
      <c r="C9" s="1" t="s">
        <v>151</v>
      </c>
      <c r="D9" s="1" t="s">
        <v>112</v>
      </c>
      <c r="E9" s="1" t="s">
        <v>63</v>
      </c>
      <c r="F9" s="1" t="s">
        <v>130</v>
      </c>
      <c r="G9" s="1" t="s">
        <v>110</v>
      </c>
      <c r="H9" s="1" t="s">
        <v>114</v>
      </c>
      <c r="I9" s="1" t="s">
        <v>115</v>
      </c>
      <c r="J9" s="1" t="s">
        <v>116</v>
      </c>
      <c r="K9" s="1" t="s">
        <v>115</v>
      </c>
      <c r="L9" s="1" t="s">
        <v>115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152</v>
      </c>
      <c r="R9" s="1" t="s">
        <v>121</v>
      </c>
      <c r="S9" s="1" t="s">
        <v>122</v>
      </c>
      <c r="T9" s="1" t="s">
        <v>123</v>
      </c>
    </row>
    <row r="10" s="1" customFormat="1" spans="1:20">
      <c r="A10" s="3">
        <v>16859386746</v>
      </c>
      <c r="B10" s="1" t="s">
        <v>139</v>
      </c>
      <c r="C10" s="1" t="s">
        <v>153</v>
      </c>
      <c r="D10" s="1" t="s">
        <v>154</v>
      </c>
      <c r="E10" s="1" t="s">
        <v>40</v>
      </c>
      <c r="F10" s="1" t="s">
        <v>139</v>
      </c>
      <c r="G10" s="1" t="s">
        <v>130</v>
      </c>
      <c r="H10" s="1" t="s">
        <v>114</v>
      </c>
      <c r="I10" s="1" t="s">
        <v>155</v>
      </c>
      <c r="J10" s="1" t="s">
        <v>116</v>
      </c>
      <c r="K10" s="1" t="s">
        <v>155</v>
      </c>
      <c r="L10" s="1" t="s">
        <v>155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156</v>
      </c>
      <c r="R10" s="1" t="s">
        <v>121</v>
      </c>
      <c r="S10" s="1" t="s">
        <v>122</v>
      </c>
      <c r="T10" s="1" t="s">
        <v>129</v>
      </c>
    </row>
    <row r="11" s="1" customFormat="1" spans="1:20">
      <c r="A11" s="3">
        <v>16859058400</v>
      </c>
      <c r="B11" s="1" t="s">
        <v>139</v>
      </c>
      <c r="C11" s="1" t="s">
        <v>157</v>
      </c>
      <c r="D11" s="1" t="s">
        <v>158</v>
      </c>
      <c r="E11" s="1" t="s">
        <v>37</v>
      </c>
      <c r="F11" s="1" t="s">
        <v>139</v>
      </c>
      <c r="G11" s="1" t="s">
        <v>130</v>
      </c>
      <c r="H11" s="1" t="s">
        <v>114</v>
      </c>
      <c r="I11" s="1" t="s">
        <v>159</v>
      </c>
      <c r="J11" s="1" t="s">
        <v>116</v>
      </c>
      <c r="K11" s="1" t="s">
        <v>159</v>
      </c>
      <c r="L11" s="1" t="s">
        <v>159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160</v>
      </c>
      <c r="R11" s="1" t="s">
        <v>121</v>
      </c>
      <c r="S11" s="1" t="s">
        <v>122</v>
      </c>
      <c r="T11" s="1" t="s">
        <v>123</v>
      </c>
    </row>
    <row r="12" s="1" customFormat="1" spans="1:20">
      <c r="A12" s="3">
        <v>16858141761</v>
      </c>
      <c r="B12" s="1" t="s">
        <v>161</v>
      </c>
      <c r="C12" s="1" t="s">
        <v>162</v>
      </c>
      <c r="D12" s="1" t="s">
        <v>145</v>
      </c>
      <c r="E12" s="1" t="s">
        <v>30</v>
      </c>
      <c r="F12" s="1" t="s">
        <v>139</v>
      </c>
      <c r="G12" s="1" t="s">
        <v>130</v>
      </c>
      <c r="H12" s="1" t="s">
        <v>114</v>
      </c>
      <c r="I12" s="1" t="s">
        <v>146</v>
      </c>
      <c r="J12" s="1" t="s">
        <v>116</v>
      </c>
      <c r="K12" s="1" t="s">
        <v>146</v>
      </c>
      <c r="L12" s="1" t="s">
        <v>146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163</v>
      </c>
      <c r="R12" s="1" t="s">
        <v>121</v>
      </c>
      <c r="S12" s="1" t="s">
        <v>122</v>
      </c>
      <c r="T12" s="1" t="s">
        <v>123</v>
      </c>
    </row>
    <row r="13" s="1" customFormat="1" spans="1:20">
      <c r="A13" s="3">
        <v>16857119365</v>
      </c>
      <c r="B13" s="1" t="s">
        <v>161</v>
      </c>
      <c r="C13" s="1" t="s">
        <v>164</v>
      </c>
      <c r="D13" s="1" t="s">
        <v>136</v>
      </c>
      <c r="E13" s="1" t="s">
        <v>60</v>
      </c>
      <c r="F13" s="1" t="s">
        <v>130</v>
      </c>
      <c r="G13" s="1" t="s">
        <v>110</v>
      </c>
      <c r="H13" s="1" t="s">
        <v>114</v>
      </c>
      <c r="I13" s="1" t="s">
        <v>165</v>
      </c>
      <c r="J13" s="1" t="s">
        <v>116</v>
      </c>
      <c r="K13" s="1" t="s">
        <v>165</v>
      </c>
      <c r="L13" s="1" t="s">
        <v>165</v>
      </c>
      <c r="M13" s="1" t="s">
        <v>117</v>
      </c>
      <c r="N13" s="1" t="s">
        <v>117</v>
      </c>
      <c r="O13" s="1" t="s">
        <v>118</v>
      </c>
      <c r="P13" s="1" t="s">
        <v>119</v>
      </c>
      <c r="Q13" s="1" t="s">
        <v>166</v>
      </c>
      <c r="R13" s="1" t="s">
        <v>121</v>
      </c>
      <c r="S13" s="1" t="s">
        <v>122</v>
      </c>
      <c r="T13" s="1" t="s">
        <v>123</v>
      </c>
    </row>
    <row r="14" s="1" customFormat="1" spans="1:20">
      <c r="A14" s="3">
        <v>16856883531</v>
      </c>
      <c r="B14" s="1" t="s">
        <v>161</v>
      </c>
      <c r="C14" s="1" t="s">
        <v>167</v>
      </c>
      <c r="D14" s="1" t="s">
        <v>168</v>
      </c>
      <c r="E14" s="1" t="s">
        <v>57</v>
      </c>
      <c r="F14" s="1" t="s">
        <v>130</v>
      </c>
      <c r="G14" s="1" t="s">
        <v>110</v>
      </c>
      <c r="H14" s="1" t="s">
        <v>114</v>
      </c>
      <c r="I14" s="1" t="s">
        <v>169</v>
      </c>
      <c r="J14" s="1" t="s">
        <v>116</v>
      </c>
      <c r="K14" s="1" t="s">
        <v>169</v>
      </c>
      <c r="L14" s="1" t="s">
        <v>169</v>
      </c>
      <c r="M14" s="1" t="s">
        <v>117</v>
      </c>
      <c r="N14" s="1" t="s">
        <v>117</v>
      </c>
      <c r="O14" s="1" t="s">
        <v>118</v>
      </c>
      <c r="P14" s="1" t="s">
        <v>119</v>
      </c>
      <c r="Q14" s="1" t="s">
        <v>170</v>
      </c>
      <c r="R14" s="1" t="s">
        <v>121</v>
      </c>
      <c r="S14" s="1" t="s">
        <v>122</v>
      </c>
      <c r="T14" s="1" t="s">
        <v>129</v>
      </c>
    </row>
    <row r="15" s="1" customFormat="1" spans="1:20">
      <c r="A15" s="3">
        <v>16855286867</v>
      </c>
      <c r="B15" s="1" t="s">
        <v>161</v>
      </c>
      <c r="C15" s="1" t="s">
        <v>171</v>
      </c>
      <c r="D15" s="1" t="s">
        <v>145</v>
      </c>
      <c r="E15" s="1" t="s">
        <v>53</v>
      </c>
      <c r="F15" s="1" t="s">
        <v>130</v>
      </c>
      <c r="G15" s="1" t="s">
        <v>110</v>
      </c>
      <c r="H15" s="1" t="s">
        <v>114</v>
      </c>
      <c r="I15" s="1" t="s">
        <v>146</v>
      </c>
      <c r="J15" s="1" t="s">
        <v>116</v>
      </c>
      <c r="K15" s="1" t="s">
        <v>146</v>
      </c>
      <c r="L15" s="1" t="s">
        <v>146</v>
      </c>
      <c r="M15" s="1" t="s">
        <v>117</v>
      </c>
      <c r="N15" s="1" t="s">
        <v>117</v>
      </c>
      <c r="O15" s="1" t="s">
        <v>118</v>
      </c>
      <c r="P15" s="1" t="s">
        <v>119</v>
      </c>
      <c r="Q15" s="1" t="s">
        <v>172</v>
      </c>
      <c r="R15" s="1" t="s">
        <v>121</v>
      </c>
      <c r="S15" s="1" t="s">
        <v>122</v>
      </c>
      <c r="T15" s="1" t="s">
        <v>123</v>
      </c>
    </row>
    <row r="16" s="1" customFormat="1" spans="1:20">
      <c r="A16" s="3">
        <v>16855054721</v>
      </c>
      <c r="B16" s="1" t="s">
        <v>161</v>
      </c>
      <c r="C16" s="1" t="s">
        <v>173</v>
      </c>
      <c r="D16" s="1" t="s">
        <v>158</v>
      </c>
      <c r="E16" s="1" t="s">
        <v>75</v>
      </c>
      <c r="F16" s="1" t="s">
        <v>110</v>
      </c>
      <c r="G16" s="1" t="s">
        <v>113</v>
      </c>
      <c r="H16" s="1" t="s">
        <v>114</v>
      </c>
      <c r="I16" s="1" t="s">
        <v>174</v>
      </c>
      <c r="J16" s="1" t="s">
        <v>116</v>
      </c>
      <c r="K16" s="1" t="s">
        <v>174</v>
      </c>
      <c r="L16" s="1" t="s">
        <v>174</v>
      </c>
      <c r="M16" s="1" t="s">
        <v>117</v>
      </c>
      <c r="N16" s="1" t="s">
        <v>117</v>
      </c>
      <c r="O16" s="1" t="s">
        <v>118</v>
      </c>
      <c r="P16" s="1" t="s">
        <v>119</v>
      </c>
      <c r="Q16" s="1" t="s">
        <v>175</v>
      </c>
      <c r="R16" s="1" t="s">
        <v>121</v>
      </c>
      <c r="S16" s="1" t="s">
        <v>122</v>
      </c>
      <c r="T16" s="1" t="s">
        <v>123</v>
      </c>
    </row>
    <row r="17" s="1" customFormat="1" spans="1:20">
      <c r="A17" s="3">
        <v>16850579099</v>
      </c>
      <c r="B17" s="1" t="s">
        <v>176</v>
      </c>
      <c r="C17" s="1" t="s">
        <v>177</v>
      </c>
      <c r="D17" s="1" t="s">
        <v>136</v>
      </c>
      <c r="E17" s="1" t="s">
        <v>73</v>
      </c>
      <c r="F17" s="1" t="s">
        <v>110</v>
      </c>
      <c r="G17" s="1" t="s">
        <v>113</v>
      </c>
      <c r="H17" s="1" t="s">
        <v>114</v>
      </c>
      <c r="I17" s="1" t="s">
        <v>178</v>
      </c>
      <c r="J17" s="1" t="s">
        <v>116</v>
      </c>
      <c r="K17" s="1" t="s">
        <v>178</v>
      </c>
      <c r="L17" s="1" t="s">
        <v>178</v>
      </c>
      <c r="M17" s="1" t="s">
        <v>117</v>
      </c>
      <c r="N17" s="1" t="s">
        <v>117</v>
      </c>
      <c r="O17" s="1" t="s">
        <v>118</v>
      </c>
      <c r="P17" s="1" t="s">
        <v>119</v>
      </c>
      <c r="Q17" s="1" t="s">
        <v>179</v>
      </c>
      <c r="R17" s="1" t="s">
        <v>121</v>
      </c>
      <c r="S17" s="1" t="s">
        <v>122</v>
      </c>
      <c r="T17" s="1" t="s">
        <v>123</v>
      </c>
    </row>
    <row r="18" s="1" customFormat="1" spans="1:20">
      <c r="A18" s="3">
        <v>16847134803</v>
      </c>
      <c r="B18" s="1" t="s">
        <v>176</v>
      </c>
      <c r="C18" s="1" t="s">
        <v>180</v>
      </c>
      <c r="D18" s="1" t="s">
        <v>181</v>
      </c>
      <c r="E18" s="1" t="s">
        <v>71</v>
      </c>
      <c r="F18" s="1" t="s">
        <v>130</v>
      </c>
      <c r="G18" s="1" t="s">
        <v>113</v>
      </c>
      <c r="H18" s="1" t="s">
        <v>114</v>
      </c>
      <c r="I18" s="1" t="s">
        <v>182</v>
      </c>
      <c r="J18" s="1" t="s">
        <v>116</v>
      </c>
      <c r="K18" s="1" t="s">
        <v>182</v>
      </c>
      <c r="L18" s="1" t="s">
        <v>183</v>
      </c>
      <c r="M18" s="1" t="s">
        <v>184</v>
      </c>
      <c r="N18" s="1" t="s">
        <v>184</v>
      </c>
      <c r="O18" s="1" t="s">
        <v>118</v>
      </c>
      <c r="P18" s="1" t="s">
        <v>119</v>
      </c>
      <c r="Q18" s="1" t="s">
        <v>185</v>
      </c>
      <c r="R18" s="1" t="s">
        <v>121</v>
      </c>
      <c r="S18" s="1" t="s">
        <v>122</v>
      </c>
      <c r="T18" s="1" t="s">
        <v>123</v>
      </c>
    </row>
    <row r="19" s="1" customFormat="1" spans="1:20">
      <c r="A19" s="3">
        <v>16769658484</v>
      </c>
      <c r="B19" s="1" t="s">
        <v>186</v>
      </c>
      <c r="C19" s="1" t="s">
        <v>187</v>
      </c>
      <c r="D19" s="1" t="s">
        <v>188</v>
      </c>
      <c r="E19" s="1" t="s">
        <v>51</v>
      </c>
      <c r="F19" s="1" t="s">
        <v>130</v>
      </c>
      <c r="G19" s="1" t="s">
        <v>110</v>
      </c>
      <c r="H19" s="1" t="s">
        <v>114</v>
      </c>
      <c r="I19" s="1" t="s">
        <v>189</v>
      </c>
      <c r="J19" s="1" t="s">
        <v>116</v>
      </c>
      <c r="K19" s="1" t="s">
        <v>189</v>
      </c>
      <c r="L19" s="1" t="s">
        <v>189</v>
      </c>
      <c r="M19" s="1" t="s">
        <v>117</v>
      </c>
      <c r="N19" s="1" t="s">
        <v>117</v>
      </c>
      <c r="O19" s="1" t="s">
        <v>118</v>
      </c>
      <c r="P19" s="1" t="s">
        <v>119</v>
      </c>
      <c r="Q19" s="1" t="s">
        <v>190</v>
      </c>
      <c r="R19" s="1" t="s">
        <v>121</v>
      </c>
      <c r="S19" s="1" t="s">
        <v>122</v>
      </c>
      <c r="T19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2021-12-13T01:17:55Z</dcterms:created>
  <dcterms:modified xsi:type="dcterms:W3CDTF">2021-12-13T01:27:24Z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704BF19BCFAA46CEA3AFA07BC93DE61B</vt:lpwstr>
  </property>
  <property fmtid="{D5CDD505-2E9C-101B-9397-08002B2CF9AE}" pid="3" name="KSOProductBuildVer">
    <vt:lpwstr>2052-11.1.0.11115</vt:lpwstr>
  </property>
</Properties>
</file>