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对账!$A$1:$I$8</definedName>
  </definedNames>
  <calcPr calcId="144525"/>
</workbook>
</file>

<file path=xl/sharedStrings.xml><?xml version="1.0" encoding="utf-8"?>
<sst xmlns="http://schemas.openxmlformats.org/spreadsheetml/2006/main" count="515" uniqueCount="200">
  <si>
    <t>去哪儿网酒店预付对账单</t>
  </si>
  <si>
    <t>供应商名称：</t>
  </si>
  <si>
    <t>港丰国际</t>
  </si>
  <si>
    <t>结算周期：</t>
  </si>
  <si>
    <t>2021-12-06至2021-12-12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</si>
  <si>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</si>
  <si>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</si>
  <si>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</si>
  <si>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</si>
  <si>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</si>
  <si>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</si>
  <si>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</si>
  <si>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</si>
  <si>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</si>
  <si>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</si>
  <si>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</si>
  <si>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</si>
  <si>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</si>
  <si>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</si>
  <si>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</si>
  <si>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¥24,616.00</t>
  </si>
  <si>
    <t>¥5,715.00</t>
  </si>
  <si>
    <t>¥1,538.00</t>
  </si>
  <si>
    <t>¥17,363.00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</si>
  <si>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</si>
  <si>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</si>
  <si>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</si>
  <si>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</si>
  <si>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</si>
  <si>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</si>
  <si>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</si>
  <si>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</si>
  <si>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</si>
  <si>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</si>
  <si>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</si>
  <si>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</si>
  <si>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</si>
  <si>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</si>
  <si>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</si>
  <si>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</si>
  <si>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</si>
  <si>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</si>
  <si>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</si>
  <si>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</si>
  <si>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</si>
  <si>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</si>
  <si>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</si>
  <si>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</si>
  <si>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</si>
  <si>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</si>
  <si>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</si>
  <si>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</si>
  <si>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</si>
  <si>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</si>
  <si>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</si>
  <si>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</si>
  <si>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</si>
  <si>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</si>
  <si>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</si>
  <si>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</si>
  <si>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</si>
  <si>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</si>
  <si>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</si>
  <si>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</si>
  <si>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</si>
  <si>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</si>
  <si>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</si>
  <si>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</si>
  <si>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</si>
  <si>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</si>
  <si>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702832683508</t>
  </si>
  <si>
    <t>2319372</t>
  </si>
  <si>
    <t>酒店预付</t>
  </si>
  <si>
    <t>否</t>
  </si>
  <si>
    <t>普通</t>
  </si>
  <si>
    <t>239336495</t>
  </si>
  <si>
    <t>安大略机场喜来登酒店</t>
  </si>
  <si>
    <t>1619975</t>
  </si>
  <si>
    <t>JIANG/XINGMIN</t>
  </si>
  <si>
    <t>2021-11-30</t>
  </si>
  <si>
    <t>2021-12-06</t>
  </si>
  <si>
    <t>¥7,650.00</t>
  </si>
  <si>
    <t>¥705.00</t>
  </si>
  <si>
    <t>¥6,945.00</t>
  </si>
  <si>
    <t>King room</t>
  </si>
  <si>
    <t>WEBSITE</t>
  </si>
  <si>
    <t>702840615369</t>
  </si>
  <si>
    <t>2330646</t>
  </si>
  <si>
    <t>221905052</t>
  </si>
  <si>
    <t>澳门凯旋门酒店</t>
  </si>
  <si>
    <t>TU/PENG|HUANG/HAI</t>
  </si>
  <si>
    <t>2021-12-08</t>
  </si>
  <si>
    <t>2021-12-09</t>
  </si>
  <si>
    <t>¥988.00</t>
  </si>
  <si>
    <t>¥66.00</t>
  </si>
  <si>
    <t>¥922.00</t>
  </si>
  <si>
    <t>premier king-size room</t>
  </si>
  <si>
    <t>702841165791</t>
  </si>
  <si>
    <t>2332571</t>
  </si>
  <si>
    <t>800157715</t>
  </si>
  <si>
    <t>澳门JW万豪酒店</t>
  </si>
  <si>
    <t>LIU/SHAN</t>
  </si>
  <si>
    <t>2022-02-01</t>
  </si>
  <si>
    <t>2022-02-03</t>
  </si>
  <si>
    <t>¥3,900.00</t>
  </si>
  <si>
    <t>2021-12-10 13:33:24</t>
  </si>
  <si>
    <t>Deluxe King Room</t>
  </si>
  <si>
    <t>702833444309</t>
  </si>
  <si>
    <t>2321774</t>
  </si>
  <si>
    <t>245662876</t>
  </si>
  <si>
    <t>澳门巴黎人</t>
  </si>
  <si>
    <t>PAN/YING</t>
  </si>
  <si>
    <t>2021-12-01</t>
  </si>
  <si>
    <t>2021-12-22</t>
  </si>
  <si>
    <t>2021-12-25</t>
  </si>
  <si>
    <t>¥1,815.00</t>
  </si>
  <si>
    <t>2021-12-11 19:21:21</t>
  </si>
  <si>
    <t>Deluxe King</t>
  </si>
  <si>
    <t>702843122908</t>
  </si>
  <si>
    <t>2335879</t>
  </si>
  <si>
    <t>821125978</t>
  </si>
  <si>
    <t>巴厘岛万豪费尔菲尔德酒店庫塔日落路</t>
  </si>
  <si>
    <t>WANG/KAN</t>
  </si>
  <si>
    <t>2021-12-11</t>
  </si>
  <si>
    <t>2021-12-12</t>
  </si>
  <si>
    <t>¥192.00</t>
  </si>
  <si>
    <t>¥22.00</t>
  </si>
  <si>
    <t>¥170.00</t>
  </si>
  <si>
    <t>deluxe queen bed room</t>
  </si>
  <si>
    <t>702843153691</t>
  </si>
  <si>
    <t>2336008</t>
  </si>
  <si>
    <t>LI/YONGXIA</t>
  </si>
  <si>
    <t>¥572.00</t>
  </si>
  <si>
    <t>¥38.00</t>
  </si>
  <si>
    <t>¥534.00</t>
  </si>
  <si>
    <t>premier twin room</t>
  </si>
  <si>
    <t>702837202329</t>
  </si>
  <si>
    <t>2327658</t>
  </si>
  <si>
    <t>158573402</t>
  </si>
  <si>
    <t>波士顿剑桥万豪居家酒店</t>
  </si>
  <si>
    <t>GENG/RAN</t>
  </si>
  <si>
    <t>2021-12-05</t>
  </si>
  <si>
    <t>¥9,499.00</t>
  </si>
  <si>
    <t>¥707.00</t>
  </si>
  <si>
    <t>¥8,792.00</t>
  </si>
  <si>
    <t>Queen Bed Studio(SofaBed)</t>
  </si>
  <si>
    <t>合计</t>
  </si>
  <si>
    <t/>
  </si>
  <si>
    <t>¥18,901.00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</si>
  <si>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</si>
  <si>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</si>
  <si>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</si>
  <si>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</si>
  <si>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</si>
  <si>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</si>
  <si>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</si>
  <si>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</si>
  <si>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</si>
  <si>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A211214150417481</t>
  </si>
  <si>
    <t>A211214150433481</t>
  </si>
  <si>
    <r>
      <t>总计：</t>
    </r>
    <r>
      <rPr>
        <sz val="10"/>
        <rFont val="Arial"/>
        <charset val="134"/>
      </rPr>
      <t>17363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</si>
  <si>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</si>
  <si>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</si>
  <si>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</si>
  <si>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</si>
  <si>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</si>
  <si>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</si>
  <si>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</si>
  <si>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</si>
  <si>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</si>
  <si>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</si>
  <si>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</si>
  <si>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</si>
  <si>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</si>
  <si>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</si>
  <si>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</si>
  <si>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</si>
  <si>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LI YONGXIA</t>
  </si>
  <si>
    <t>退房日周结</t>
  </si>
  <si>
    <t>534.00</t>
  </si>
  <si>
    <t>RMB</t>
  </si>
  <si>
    <t>0</t>
  </si>
  <si>
    <t>0.00</t>
  </si>
  <si>
    <t>去哪儿直连</t>
  </si>
  <si>
    <t>2021-12-11 16:04:34</t>
  </si>
  <si>
    <t>汇智国际旅游发展有限公司</t>
  </si>
  <si>
    <t>直采</t>
  </si>
  <si>
    <t>WANG KAN</t>
  </si>
  <si>
    <t>170.00</t>
  </si>
  <si>
    <t>2021-12-11 14:01:21</t>
  </si>
  <si>
    <t>直连</t>
  </si>
  <si>
    <t>TU PENG,HUANG HAI</t>
  </si>
  <si>
    <t>922.00</t>
  </si>
  <si>
    <t>2021-12-08 10:24:59</t>
  </si>
  <si>
    <t>GENG RAN</t>
  </si>
  <si>
    <t>8792.00</t>
  </si>
  <si>
    <t>2021-12-05 08:02:17</t>
  </si>
  <si>
    <t>JIANG XINGMIN</t>
  </si>
  <si>
    <t>6945.00</t>
  </si>
  <si>
    <t>2021-11-30 11:25:51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</si>
</sst>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5" fillId="15" borderId="13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16" borderId="15" applyNumberFormat="0" applyFon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19" fillId="8" borderId="12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7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19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7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23</v>
      </c>
      <c r="J8" s="9" t="s">
        <v>19</v>
      </c>
      <c r="K8" s="9" t="s">
        <v>23</v>
      </c>
    </row>
    <row r="9" ht="15" customHeight="1" spans="1:11">
      <c r="A9" s="34" t="s">
        <v>27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28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29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30</v>
      </c>
      <c r="B12" s="39"/>
      <c r="C12" s="19"/>
      <c r="F12" s="40"/>
      <c r="I12" s="40"/>
    </row>
    <row r="13" ht="15" customHeight="1" spans="1:9">
      <c r="A13" s="38" t="s">
        <v>31</v>
      </c>
      <c r="B13" s="39" t="s">
        <v>32</v>
      </c>
      <c r="C13" s="19"/>
      <c r="F13" s="40"/>
      <c r="I13" s="40"/>
    </row>
    <row r="14" ht="15" customHeight="1" spans="1:9">
      <c r="A14" s="38" t="s">
        <v>33</v>
      </c>
      <c r="B14" s="39" t="s">
        <v>34</v>
      </c>
      <c r="C14" s="19"/>
      <c r="F14" s="40"/>
      <c r="G14" s="19"/>
      <c r="H14" s="19"/>
      <c r="I14" s="40"/>
    </row>
    <row r="15" ht="15" customHeight="1" spans="1:9">
      <c r="A15" s="38" t="s">
        <v>35</v>
      </c>
      <c r="B15" s="39" t="s">
        <v>36</v>
      </c>
      <c r="C15" s="19"/>
      <c r="F15" s="40"/>
      <c r="I15" s="40"/>
    </row>
    <row r="16" ht="15" customHeight="1" spans="1:9">
      <c r="A16" s="38" t="s">
        <v>37</v>
      </c>
      <c r="B16" s="39" t="s">
        <v>38</v>
      </c>
      <c r="C16" s="19"/>
      <c r="F16" s="40"/>
      <c r="I16" s="40"/>
    </row>
    <row r="17" ht="15" customHeight="1" spans="1:6">
      <c r="A17" s="38" t="s">
        <v>39</v>
      </c>
      <c r="B17" s="39" t="s">
        <v>40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10" t="s">
        <v>61</v>
      </c>
      <c r="Y1" s="10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7" t="s">
        <v>70</v>
      </c>
      <c r="B2" s="7" t="s">
        <v>71</v>
      </c>
      <c r="C2" s="7" t="s">
        <v>72</v>
      </c>
      <c r="D2" s="7" t="s">
        <v>73</v>
      </c>
      <c r="E2" s="7" t="s">
        <v>74</v>
      </c>
      <c r="F2" s="7" t="s">
        <v>73</v>
      </c>
      <c r="G2" s="7" t="s">
        <v>75</v>
      </c>
      <c r="H2" s="8" t="s">
        <v>76</v>
      </c>
      <c r="I2" s="8" t="s">
        <v>77</v>
      </c>
      <c r="J2" s="8" t="s">
        <v>2</v>
      </c>
      <c r="K2" s="8" t="s">
        <v>78</v>
      </c>
      <c r="L2" s="8">
        <v>1</v>
      </c>
      <c r="M2" s="8">
        <v>6</v>
      </c>
      <c r="N2" s="8" t="s">
        <v>79</v>
      </c>
      <c r="O2" s="8" t="s">
        <v>79</v>
      </c>
      <c r="P2" s="8" t="s">
        <v>80</v>
      </c>
      <c r="Q2" s="8"/>
      <c r="R2" s="12" t="s">
        <v>81</v>
      </c>
      <c r="S2" s="13" t="s">
        <v>19</v>
      </c>
      <c r="T2" s="8"/>
      <c r="U2" s="12" t="s">
        <v>19</v>
      </c>
      <c r="V2" s="12" t="s">
        <v>81</v>
      </c>
      <c r="W2" s="13" t="s">
        <v>82</v>
      </c>
      <c r="X2" s="13" t="s">
        <v>19</v>
      </c>
      <c r="Y2" s="12" t="s">
        <v>19</v>
      </c>
      <c r="Z2" s="13" t="s">
        <v>19</v>
      </c>
      <c r="AA2" s="15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7" t="s">
        <v>86</v>
      </c>
      <c r="B3" s="7" t="s">
        <v>87</v>
      </c>
      <c r="C3" s="7" t="s">
        <v>72</v>
      </c>
      <c r="D3" s="7" t="s">
        <v>73</v>
      </c>
      <c r="E3" s="7" t="s">
        <v>74</v>
      </c>
      <c r="F3" s="7" t="s">
        <v>73</v>
      </c>
      <c r="G3" s="7" t="s">
        <v>88</v>
      </c>
      <c r="H3" s="8" t="s">
        <v>89</v>
      </c>
      <c r="I3" s="8" t="s">
        <v>77</v>
      </c>
      <c r="J3" s="8" t="s">
        <v>2</v>
      </c>
      <c r="K3" s="8" t="s">
        <v>90</v>
      </c>
      <c r="L3" s="8">
        <v>2</v>
      </c>
      <c r="M3" s="8">
        <v>1</v>
      </c>
      <c r="N3" s="8" t="s">
        <v>91</v>
      </c>
      <c r="O3" s="8" t="s">
        <v>91</v>
      </c>
      <c r="P3" s="8" t="s">
        <v>92</v>
      </c>
      <c r="Q3" s="8"/>
      <c r="R3" s="12" t="s">
        <v>93</v>
      </c>
      <c r="S3" s="13" t="s">
        <v>19</v>
      </c>
      <c r="T3" s="8"/>
      <c r="U3" s="12" t="s">
        <v>19</v>
      </c>
      <c r="V3" s="12" t="s">
        <v>93</v>
      </c>
      <c r="W3" s="13" t="s">
        <v>94</v>
      </c>
      <c r="X3" s="13" t="s">
        <v>19</v>
      </c>
      <c r="Y3" s="12" t="s">
        <v>19</v>
      </c>
      <c r="Z3" s="13" t="s">
        <v>19</v>
      </c>
      <c r="AA3" s="15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85</v>
      </c>
      <c r="AG3" t="s">
        <v>73</v>
      </c>
      <c r="AH3" t="s">
        <v>19</v>
      </c>
    </row>
    <row r="4" ht="14.25" customHeight="1" spans="1:34">
      <c r="A4" s="7" t="s">
        <v>97</v>
      </c>
      <c r="B4" s="7" t="s">
        <v>98</v>
      </c>
      <c r="C4" s="7" t="s">
        <v>72</v>
      </c>
      <c r="D4" s="7" t="s">
        <v>73</v>
      </c>
      <c r="E4" s="7" t="s">
        <v>74</v>
      </c>
      <c r="F4" s="7" t="s">
        <v>73</v>
      </c>
      <c r="G4" s="7" t="s">
        <v>99</v>
      </c>
      <c r="H4" s="8" t="s">
        <v>100</v>
      </c>
      <c r="I4" s="8" t="s">
        <v>77</v>
      </c>
      <c r="J4" s="8" t="s">
        <v>2</v>
      </c>
      <c r="K4" s="8" t="s">
        <v>101</v>
      </c>
      <c r="L4" s="8">
        <v>1</v>
      </c>
      <c r="M4" s="8">
        <v>2</v>
      </c>
      <c r="N4" s="8" t="s">
        <v>92</v>
      </c>
      <c r="O4" s="8" t="s">
        <v>102</v>
      </c>
      <c r="P4" s="8" t="s">
        <v>103</v>
      </c>
      <c r="Q4" s="8"/>
      <c r="R4" s="12" t="s">
        <v>104</v>
      </c>
      <c r="S4" s="13" t="s">
        <v>104</v>
      </c>
      <c r="T4" s="8" t="s">
        <v>105</v>
      </c>
      <c r="U4" s="12" t="s">
        <v>19</v>
      </c>
      <c r="V4" s="12" t="s">
        <v>19</v>
      </c>
      <c r="W4" s="13" t="s">
        <v>19</v>
      </c>
      <c r="X4" s="13" t="s">
        <v>19</v>
      </c>
      <c r="Y4" s="12" t="s">
        <v>19</v>
      </c>
      <c r="Z4" s="13" t="s">
        <v>19</v>
      </c>
      <c r="AA4" s="15" t="s">
        <v>19</v>
      </c>
      <c r="AB4" t="s">
        <v>19</v>
      </c>
      <c r="AC4" t="s">
        <v>19</v>
      </c>
      <c r="AD4" t="s">
        <v>6</v>
      </c>
      <c r="AE4" t="s">
        <v>106</v>
      </c>
      <c r="AF4" t="s">
        <v>85</v>
      </c>
      <c r="AG4" t="s">
        <v>73</v>
      </c>
      <c r="AH4" t="s">
        <v>19</v>
      </c>
    </row>
    <row r="5" ht="14.25" customHeight="1" spans="1:34">
      <c r="A5" s="7" t="s">
        <v>107</v>
      </c>
      <c r="B5" s="7" t="s">
        <v>108</v>
      </c>
      <c r="C5" s="7" t="s">
        <v>72</v>
      </c>
      <c r="D5" s="7" t="s">
        <v>73</v>
      </c>
      <c r="E5" s="7" t="s">
        <v>74</v>
      </c>
      <c r="F5" s="7" t="s">
        <v>73</v>
      </c>
      <c r="G5" s="7" t="s">
        <v>109</v>
      </c>
      <c r="H5" s="8" t="s">
        <v>110</v>
      </c>
      <c r="I5" s="8" t="s">
        <v>77</v>
      </c>
      <c r="J5" s="8" t="s">
        <v>2</v>
      </c>
      <c r="K5" s="8" t="s">
        <v>111</v>
      </c>
      <c r="L5" s="8">
        <v>1</v>
      </c>
      <c r="M5" s="8">
        <v>3</v>
      </c>
      <c r="N5" s="8" t="s">
        <v>112</v>
      </c>
      <c r="O5" s="8" t="s">
        <v>113</v>
      </c>
      <c r="P5" s="8" t="s">
        <v>114</v>
      </c>
      <c r="Q5" s="8"/>
      <c r="R5" s="12" t="s">
        <v>115</v>
      </c>
      <c r="S5" s="13" t="s">
        <v>115</v>
      </c>
      <c r="T5" s="8" t="s">
        <v>116</v>
      </c>
      <c r="U5" s="12" t="s">
        <v>19</v>
      </c>
      <c r="V5" s="12" t="s">
        <v>19</v>
      </c>
      <c r="W5" s="13" t="s">
        <v>19</v>
      </c>
      <c r="X5" s="13" t="s">
        <v>19</v>
      </c>
      <c r="Y5" s="12" t="s">
        <v>19</v>
      </c>
      <c r="Z5" s="13" t="s">
        <v>19</v>
      </c>
      <c r="AA5" s="15" t="s">
        <v>19</v>
      </c>
      <c r="AB5" t="s">
        <v>19</v>
      </c>
      <c r="AC5" t="s">
        <v>19</v>
      </c>
      <c r="AD5" t="s">
        <v>6</v>
      </c>
      <c r="AE5" t="s">
        <v>117</v>
      </c>
      <c r="AF5" t="s">
        <v>85</v>
      </c>
      <c r="AG5" t="s">
        <v>73</v>
      </c>
      <c r="AH5" t="s">
        <v>19</v>
      </c>
    </row>
    <row r="6" ht="14.25" customHeight="1" spans="1:34">
      <c r="A6" s="7" t="s">
        <v>118</v>
      </c>
      <c r="B6" s="7" t="s">
        <v>119</v>
      </c>
      <c r="C6" s="7" t="s">
        <v>72</v>
      </c>
      <c r="D6" s="7" t="s">
        <v>73</v>
      </c>
      <c r="E6" s="7" t="s">
        <v>74</v>
      </c>
      <c r="F6" s="7" t="s">
        <v>73</v>
      </c>
      <c r="G6" s="7" t="s">
        <v>120</v>
      </c>
      <c r="H6" s="8" t="s">
        <v>121</v>
      </c>
      <c r="I6" s="8" t="s">
        <v>77</v>
      </c>
      <c r="J6" s="8" t="s">
        <v>2</v>
      </c>
      <c r="K6" s="8" t="s">
        <v>122</v>
      </c>
      <c r="L6" s="8">
        <v>1</v>
      </c>
      <c r="M6" s="8">
        <v>1</v>
      </c>
      <c r="N6" s="8" t="s">
        <v>123</v>
      </c>
      <c r="O6" s="8" t="s">
        <v>123</v>
      </c>
      <c r="P6" s="8" t="s">
        <v>124</v>
      </c>
      <c r="Q6" s="8"/>
      <c r="R6" s="12" t="s">
        <v>125</v>
      </c>
      <c r="S6" s="13" t="s">
        <v>19</v>
      </c>
      <c r="T6" s="8"/>
      <c r="U6" s="12" t="s">
        <v>19</v>
      </c>
      <c r="V6" s="12" t="s">
        <v>125</v>
      </c>
      <c r="W6" s="13" t="s">
        <v>126</v>
      </c>
      <c r="X6" s="13" t="s">
        <v>19</v>
      </c>
      <c r="Y6" s="12" t="s">
        <v>19</v>
      </c>
      <c r="Z6" s="13" t="s">
        <v>19</v>
      </c>
      <c r="AA6" s="15" t="s">
        <v>19</v>
      </c>
      <c r="AB6" t="s">
        <v>19</v>
      </c>
      <c r="AC6" t="s">
        <v>127</v>
      </c>
      <c r="AD6" t="s">
        <v>6</v>
      </c>
      <c r="AE6" t="s">
        <v>128</v>
      </c>
      <c r="AF6" t="s">
        <v>85</v>
      </c>
      <c r="AG6" t="s">
        <v>73</v>
      </c>
      <c r="AH6" t="s">
        <v>19</v>
      </c>
    </row>
    <row r="7" ht="14.25" customHeight="1" spans="1:34">
      <c r="A7" s="7" t="s">
        <v>129</v>
      </c>
      <c r="B7" s="7" t="s">
        <v>130</v>
      </c>
      <c r="C7" s="7" t="s">
        <v>72</v>
      </c>
      <c r="D7" s="7" t="s">
        <v>73</v>
      </c>
      <c r="E7" s="7" t="s">
        <v>74</v>
      </c>
      <c r="F7" s="7" t="s">
        <v>73</v>
      </c>
      <c r="G7" s="7" t="s">
        <v>88</v>
      </c>
      <c r="H7" s="8" t="s">
        <v>89</v>
      </c>
      <c r="I7" s="8" t="s">
        <v>77</v>
      </c>
      <c r="J7" s="8" t="s">
        <v>2</v>
      </c>
      <c r="K7" s="8" t="s">
        <v>131</v>
      </c>
      <c r="L7" s="8">
        <v>1</v>
      </c>
      <c r="M7" s="8">
        <v>1</v>
      </c>
      <c r="N7" s="8" t="s">
        <v>123</v>
      </c>
      <c r="O7" s="8" t="s">
        <v>123</v>
      </c>
      <c r="P7" s="8" t="s">
        <v>124</v>
      </c>
      <c r="Q7" s="8"/>
      <c r="R7" s="12" t="s">
        <v>132</v>
      </c>
      <c r="S7" s="13" t="s">
        <v>19</v>
      </c>
      <c r="T7" s="8"/>
      <c r="U7" s="12" t="s">
        <v>19</v>
      </c>
      <c r="V7" s="12" t="s">
        <v>132</v>
      </c>
      <c r="W7" s="13" t="s">
        <v>133</v>
      </c>
      <c r="X7" s="13" t="s">
        <v>19</v>
      </c>
      <c r="Y7" s="12" t="s">
        <v>19</v>
      </c>
      <c r="Z7" s="13" t="s">
        <v>19</v>
      </c>
      <c r="AA7" s="15" t="s">
        <v>19</v>
      </c>
      <c r="AB7" t="s">
        <v>19</v>
      </c>
      <c r="AC7" t="s">
        <v>134</v>
      </c>
      <c r="AD7" t="s">
        <v>6</v>
      </c>
      <c r="AE7" t="s">
        <v>135</v>
      </c>
      <c r="AF7" t="s">
        <v>85</v>
      </c>
      <c r="AG7" t="s">
        <v>73</v>
      </c>
      <c r="AH7" t="s">
        <v>19</v>
      </c>
    </row>
    <row r="8" ht="14.25" customHeight="1" spans="1:34">
      <c r="A8" s="7" t="s">
        <v>136</v>
      </c>
      <c r="B8" s="7" t="s">
        <v>137</v>
      </c>
      <c r="C8" s="7" t="s">
        <v>72</v>
      </c>
      <c r="D8" s="7" t="s">
        <v>73</v>
      </c>
      <c r="E8" s="7" t="s">
        <v>74</v>
      </c>
      <c r="F8" s="7" t="s">
        <v>73</v>
      </c>
      <c r="G8" s="7" t="s">
        <v>138</v>
      </c>
      <c r="H8" s="8" t="s">
        <v>139</v>
      </c>
      <c r="I8" s="8" t="s">
        <v>77</v>
      </c>
      <c r="J8" s="8" t="s">
        <v>2</v>
      </c>
      <c r="K8" s="8" t="s">
        <v>140</v>
      </c>
      <c r="L8" s="8">
        <v>1</v>
      </c>
      <c r="M8" s="8">
        <v>7</v>
      </c>
      <c r="N8" s="8" t="s">
        <v>141</v>
      </c>
      <c r="O8" s="8" t="s">
        <v>141</v>
      </c>
      <c r="P8" s="8" t="s">
        <v>124</v>
      </c>
      <c r="Q8" s="8"/>
      <c r="R8" s="12" t="s">
        <v>142</v>
      </c>
      <c r="S8" s="13" t="s">
        <v>19</v>
      </c>
      <c r="T8" s="8"/>
      <c r="U8" s="12" t="s">
        <v>19</v>
      </c>
      <c r="V8" s="12" t="s">
        <v>142</v>
      </c>
      <c r="W8" s="13" t="s">
        <v>143</v>
      </c>
      <c r="X8" s="13" t="s">
        <v>19</v>
      </c>
      <c r="Y8" s="12" t="s">
        <v>19</v>
      </c>
      <c r="Z8" s="13" t="s">
        <v>19</v>
      </c>
      <c r="AA8" s="15" t="s">
        <v>19</v>
      </c>
      <c r="AB8" t="s">
        <v>19</v>
      </c>
      <c r="AC8" t="s">
        <v>144</v>
      </c>
      <c r="AD8" t="s">
        <v>6</v>
      </c>
      <c r="AE8" t="s">
        <v>145</v>
      </c>
      <c r="AF8" t="s">
        <v>85</v>
      </c>
      <c r="AG8" t="s">
        <v>73</v>
      </c>
      <c r="AH8" t="s">
        <v>19</v>
      </c>
    </row>
    <row r="9" customHeight="1" spans="1:32">
      <c r="A9" s="11" t="s">
        <v>146</v>
      </c>
      <c r="B9" s="11"/>
      <c r="C9" s="11" t="s">
        <v>147</v>
      </c>
      <c r="D9" s="11"/>
      <c r="E9" s="11"/>
      <c r="F9" s="11"/>
      <c r="G9" s="11" t="s">
        <v>147</v>
      </c>
      <c r="H9" s="11" t="s">
        <v>147</v>
      </c>
      <c r="I9" s="11" t="s">
        <v>147</v>
      </c>
      <c r="J9" s="11" t="s">
        <v>147</v>
      </c>
      <c r="K9" s="11" t="s">
        <v>147</v>
      </c>
      <c r="L9" s="11" t="s">
        <v>147</v>
      </c>
      <c r="M9" s="11" t="s">
        <v>147</v>
      </c>
      <c r="N9" s="11" t="s">
        <v>147</v>
      </c>
      <c r="O9" s="11" t="s">
        <v>147</v>
      </c>
      <c r="P9" s="11" t="s">
        <v>147</v>
      </c>
      <c r="Q9" s="11"/>
      <c r="R9" s="14" t="s">
        <v>20</v>
      </c>
      <c r="S9" s="14" t="s">
        <v>21</v>
      </c>
      <c r="T9" s="11" t="s">
        <v>147</v>
      </c>
      <c r="U9" s="14"/>
      <c r="V9" s="14" t="s">
        <v>148</v>
      </c>
      <c r="W9" s="14" t="s">
        <v>22</v>
      </c>
      <c r="X9" s="14"/>
      <c r="Y9" s="14"/>
      <c r="Z9" s="14"/>
      <c r="AA9" s="11"/>
      <c r="AB9" s="14"/>
      <c r="AC9" s="11"/>
      <c r="AD9" s="11" t="s">
        <v>147</v>
      </c>
      <c r="AE9" s="11"/>
      <c r="AF9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E24" sqref="E24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149</v>
      </c>
      <c r="B1" s="4" t="s">
        <v>150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151</v>
      </c>
      <c r="H1" s="4" t="s">
        <v>152</v>
      </c>
      <c r="I1" s="4" t="s">
        <v>13</v>
      </c>
      <c r="J1" s="4" t="s">
        <v>17</v>
      </c>
      <c r="K1" s="4" t="s">
        <v>18</v>
      </c>
      <c r="L1" s="10" t="s">
        <v>153</v>
      </c>
      <c r="M1" s="4" t="s">
        <v>154</v>
      </c>
      <c r="N1" s="4" t="s">
        <v>155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156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6"/>
  <sheetViews>
    <sheetView tabSelected="1" workbookViewId="0">
      <selection activeCell="A14" sqref="A14:C1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5" t="s">
        <v>18</v>
      </c>
      <c r="H1" s="6" t="s">
        <v>157</v>
      </c>
    </row>
    <row r="2" ht="14.25" customHeight="1" spans="1:9">
      <c r="A2" s="7" t="s">
        <v>70</v>
      </c>
      <c r="B2" s="8" t="s">
        <v>79</v>
      </c>
      <c r="C2" s="8" t="s">
        <v>80</v>
      </c>
      <c r="D2" s="3">
        <v>6945</v>
      </c>
      <c r="E2" t="str">
        <f>VLOOKUP(A2,HOP!A:L,12,0)</f>
        <v>6945.00</v>
      </c>
      <c r="F2" t="str">
        <f>VLOOKUP(A2,HOP!A:C,3,0)</f>
        <v>2319372</v>
      </c>
      <c r="G2">
        <f>D2-E2</f>
        <v>0</v>
      </c>
      <c r="H2" t="str">
        <f>$H$1&amp;F2</f>
        <v>，2319372</v>
      </c>
      <c r="I2" t="str">
        <f>VLOOKUP(A2,HOP!A:T,20,0)</f>
        <v>直连</v>
      </c>
    </row>
    <row r="3" ht="14.25" customHeight="1" spans="1:9">
      <c r="A3" s="7" t="s">
        <v>86</v>
      </c>
      <c r="B3" s="8" t="s">
        <v>91</v>
      </c>
      <c r="C3" s="8" t="s">
        <v>92</v>
      </c>
      <c r="D3" s="3">
        <v>922</v>
      </c>
      <c r="E3" t="str">
        <f>VLOOKUP(A3,HOP!A:L,12,0)</f>
        <v>922.00</v>
      </c>
      <c r="F3" t="str">
        <f>VLOOKUP(A3,HOP!A:C,3,0)</f>
        <v>2330646</v>
      </c>
      <c r="G3">
        <f t="shared" ref="G3:G8" si="0">D3-E3</f>
        <v>0</v>
      </c>
      <c r="H3" t="str">
        <f t="shared" ref="H3:H8" si="1">$H$1&amp;F3</f>
        <v>，2330646</v>
      </c>
      <c r="I3" t="str">
        <f>VLOOKUP(A3,HOP!A:T,20,0)</f>
        <v>直采</v>
      </c>
    </row>
    <row r="4" ht="14.25" hidden="1" customHeight="1" spans="1:9">
      <c r="A4" s="7" t="s">
        <v>97</v>
      </c>
      <c r="B4" s="8" t="s">
        <v>102</v>
      </c>
      <c r="C4" s="8" t="s">
        <v>103</v>
      </c>
      <c r="D4" s="3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VLOOKUP(A4,HOP!A:T,20,0)</f>
        <v>#N/A</v>
      </c>
    </row>
    <row r="5" ht="14.25" hidden="1" customHeight="1" spans="1:9">
      <c r="A5" s="7" t="s">
        <v>107</v>
      </c>
      <c r="B5" s="8" t="s">
        <v>113</v>
      </c>
      <c r="C5" s="8" t="s">
        <v>114</v>
      </c>
      <c r="D5" s="3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VLOOKUP(A5,HOP!A:T,20,0)</f>
        <v>#N/A</v>
      </c>
    </row>
    <row r="6" ht="14.25" customHeight="1" spans="1:9">
      <c r="A6" s="7" t="s">
        <v>118</v>
      </c>
      <c r="B6" s="8" t="s">
        <v>123</v>
      </c>
      <c r="C6" s="8" t="s">
        <v>124</v>
      </c>
      <c r="D6" s="3">
        <v>170</v>
      </c>
      <c r="E6" t="str">
        <f>VLOOKUP(A6,HOP!A:L,12,0)</f>
        <v>170.00</v>
      </c>
      <c r="F6" t="str">
        <f>VLOOKUP(A6,HOP!A:C,3,0)</f>
        <v>2335879</v>
      </c>
      <c r="G6">
        <f t="shared" si="0"/>
        <v>0</v>
      </c>
      <c r="H6" t="str">
        <f t="shared" si="1"/>
        <v>，2335879</v>
      </c>
      <c r="I6" t="str">
        <f>VLOOKUP(A6,HOP!A:T,20,0)</f>
        <v>直连</v>
      </c>
    </row>
    <row r="7" ht="14.25" customHeight="1" spans="1:9">
      <c r="A7" s="7" t="s">
        <v>129</v>
      </c>
      <c r="B7" s="8" t="s">
        <v>123</v>
      </c>
      <c r="C7" s="8" t="s">
        <v>124</v>
      </c>
      <c r="D7" s="3">
        <v>534</v>
      </c>
      <c r="E7" t="str">
        <f>VLOOKUP(A7,HOP!A:L,12,0)</f>
        <v>534.00</v>
      </c>
      <c r="F7" t="str">
        <f>VLOOKUP(A7,HOP!A:C,3,0)</f>
        <v>2336008</v>
      </c>
      <c r="G7">
        <f t="shared" si="0"/>
        <v>0</v>
      </c>
      <c r="H7" t="str">
        <f t="shared" si="1"/>
        <v>，2336008</v>
      </c>
      <c r="I7" t="str">
        <f>VLOOKUP(A7,HOP!A:T,20,0)</f>
        <v>直采</v>
      </c>
    </row>
    <row r="8" ht="14.25" customHeight="1" spans="1:9">
      <c r="A8" s="7" t="s">
        <v>136</v>
      </c>
      <c r="B8" s="8" t="s">
        <v>141</v>
      </c>
      <c r="C8" s="8" t="s">
        <v>124</v>
      </c>
      <c r="D8" s="3">
        <v>8792</v>
      </c>
      <c r="E8" t="str">
        <f>VLOOKUP(A8,HOP!A:L,12,0)</f>
        <v>8792.00</v>
      </c>
      <c r="F8" t="str">
        <f>VLOOKUP(A8,HOP!A:C,3,0)</f>
        <v>2327658</v>
      </c>
      <c r="G8">
        <f t="shared" si="0"/>
        <v>0</v>
      </c>
      <c r="H8" t="str">
        <f t="shared" si="1"/>
        <v>，2327658</v>
      </c>
      <c r="I8" t="str">
        <f>VLOOKUP(A8,HOP!A:T,20,0)</f>
        <v>直连</v>
      </c>
    </row>
    <row r="10" spans="4:4">
      <c r="D10" s="3">
        <f>SUM(D2:D9)</f>
        <v>17363</v>
      </c>
    </row>
    <row r="11" ht="14.25" spans="4:4">
      <c r="D11" s="9" t="s">
        <v>23</v>
      </c>
    </row>
    <row r="14" spans="1:3">
      <c r="A14" t="s">
        <v>158</v>
      </c>
      <c r="C14">
        <v>1456</v>
      </c>
    </row>
    <row r="15" spans="1:3">
      <c r="A15" t="s">
        <v>159</v>
      </c>
      <c r="C15">
        <v>15907</v>
      </c>
    </row>
    <row r="16" spans="1:3">
      <c r="A16" s="6" t="s">
        <v>160</v>
      </c>
      <c r="C16">
        <f>SUBTOTAL(9,C14:C15)</f>
        <v>17363</v>
      </c>
    </row>
  </sheetData>
  <autoFilter ref="A1:I8">
    <filterColumn colId="3">
      <filters>
        <filter val="170.00"/>
        <filter val="534.00"/>
        <filter val="922.00"/>
        <filter val="8,792.00"/>
        <filter val="6,945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D1" sqref="D$1:D$1048576"/>
    </sheetView>
  </sheetViews>
  <sheetFormatPr defaultColWidth="9.14285714285714" defaultRowHeight="12.75" outlineLevelRow="5"/>
  <cols>
    <col min="1" max="16383" width="9.14285714285714" style="1"/>
  </cols>
  <sheetData>
    <row r="1" s="1" customFormat="1" spans="1:20">
      <c r="A1" s="2" t="s">
        <v>161</v>
      </c>
      <c r="B1" s="2" t="s">
        <v>162</v>
      </c>
      <c r="C1" s="2" t="s">
        <v>163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164</v>
      </c>
      <c r="I1" s="2" t="s">
        <v>165</v>
      </c>
      <c r="J1" s="2" t="s">
        <v>166</v>
      </c>
      <c r="K1" s="2" t="s">
        <v>167</v>
      </c>
      <c r="L1" s="2" t="s">
        <v>168</v>
      </c>
      <c r="M1" s="2" t="s">
        <v>169</v>
      </c>
      <c r="N1" s="2" t="s">
        <v>170</v>
      </c>
      <c r="O1" s="2" t="s">
        <v>171</v>
      </c>
      <c r="P1" s="2" t="s">
        <v>172</v>
      </c>
      <c r="Q1" s="2" t="s">
        <v>173</v>
      </c>
      <c r="R1" s="2" t="s">
        <v>174</v>
      </c>
      <c r="S1" s="2" t="s">
        <v>175</v>
      </c>
      <c r="T1" s="2" t="s">
        <v>176</v>
      </c>
    </row>
    <row r="2" s="1" customFormat="1" spans="1:20">
      <c r="A2" s="1" t="s">
        <v>129</v>
      </c>
      <c r="B2" s="1" t="s">
        <v>123</v>
      </c>
      <c r="C2" s="1" t="s">
        <v>130</v>
      </c>
      <c r="D2" s="1" t="s">
        <v>89</v>
      </c>
      <c r="E2" s="1" t="s">
        <v>177</v>
      </c>
      <c r="F2" s="1" t="s">
        <v>123</v>
      </c>
      <c r="G2" s="1" t="s">
        <v>124</v>
      </c>
      <c r="H2" s="1" t="s">
        <v>178</v>
      </c>
      <c r="I2" s="1" t="s">
        <v>179</v>
      </c>
      <c r="J2" s="1" t="s">
        <v>180</v>
      </c>
      <c r="K2" s="1" t="s">
        <v>179</v>
      </c>
      <c r="L2" s="1" t="s">
        <v>179</v>
      </c>
      <c r="M2" s="1" t="s">
        <v>181</v>
      </c>
      <c r="N2" s="1" t="s">
        <v>181</v>
      </c>
      <c r="O2" s="1" t="s">
        <v>182</v>
      </c>
      <c r="P2" s="1" t="s">
        <v>183</v>
      </c>
      <c r="Q2" s="1" t="s">
        <v>184</v>
      </c>
      <c r="R2" s="1" t="s">
        <v>73</v>
      </c>
      <c r="S2" s="1" t="s">
        <v>185</v>
      </c>
      <c r="T2" s="1" t="s">
        <v>186</v>
      </c>
    </row>
    <row r="3" s="1" customFormat="1" spans="1:20">
      <c r="A3" s="1" t="s">
        <v>118</v>
      </c>
      <c r="B3" s="1" t="s">
        <v>123</v>
      </c>
      <c r="C3" s="1" t="s">
        <v>119</v>
      </c>
      <c r="D3" s="1" t="s">
        <v>121</v>
      </c>
      <c r="E3" s="1" t="s">
        <v>187</v>
      </c>
      <c r="F3" s="1" t="s">
        <v>123</v>
      </c>
      <c r="G3" s="1" t="s">
        <v>124</v>
      </c>
      <c r="H3" s="1" t="s">
        <v>178</v>
      </c>
      <c r="I3" s="1" t="s">
        <v>188</v>
      </c>
      <c r="J3" s="1" t="s">
        <v>180</v>
      </c>
      <c r="K3" s="1" t="s">
        <v>188</v>
      </c>
      <c r="L3" s="1" t="s">
        <v>188</v>
      </c>
      <c r="M3" s="1" t="s">
        <v>181</v>
      </c>
      <c r="N3" s="1" t="s">
        <v>181</v>
      </c>
      <c r="O3" s="1" t="s">
        <v>182</v>
      </c>
      <c r="P3" s="1" t="s">
        <v>183</v>
      </c>
      <c r="Q3" s="1" t="s">
        <v>189</v>
      </c>
      <c r="R3" s="1" t="s">
        <v>73</v>
      </c>
      <c r="S3" s="1" t="s">
        <v>185</v>
      </c>
      <c r="T3" s="1" t="s">
        <v>190</v>
      </c>
    </row>
    <row r="4" s="1" customFormat="1" spans="1:20">
      <c r="A4" s="1" t="s">
        <v>86</v>
      </c>
      <c r="B4" s="1" t="s">
        <v>91</v>
      </c>
      <c r="C4" s="1" t="s">
        <v>87</v>
      </c>
      <c r="D4" s="1" t="s">
        <v>89</v>
      </c>
      <c r="E4" s="1" t="s">
        <v>191</v>
      </c>
      <c r="F4" s="1" t="s">
        <v>91</v>
      </c>
      <c r="G4" s="1" t="s">
        <v>92</v>
      </c>
      <c r="H4" s="1" t="s">
        <v>178</v>
      </c>
      <c r="I4" s="1" t="s">
        <v>192</v>
      </c>
      <c r="J4" s="1" t="s">
        <v>180</v>
      </c>
      <c r="K4" s="1" t="s">
        <v>192</v>
      </c>
      <c r="L4" s="1" t="s">
        <v>192</v>
      </c>
      <c r="M4" s="1" t="s">
        <v>181</v>
      </c>
      <c r="N4" s="1" t="s">
        <v>181</v>
      </c>
      <c r="O4" s="1" t="s">
        <v>182</v>
      </c>
      <c r="P4" s="1" t="s">
        <v>183</v>
      </c>
      <c r="Q4" s="1" t="s">
        <v>193</v>
      </c>
      <c r="R4" s="1" t="s">
        <v>73</v>
      </c>
      <c r="S4" s="1" t="s">
        <v>185</v>
      </c>
      <c r="T4" s="1" t="s">
        <v>186</v>
      </c>
    </row>
    <row r="5" s="1" customFormat="1" spans="1:20">
      <c r="A5" s="1" t="s">
        <v>136</v>
      </c>
      <c r="B5" s="1" t="s">
        <v>141</v>
      </c>
      <c r="C5" s="1" t="s">
        <v>137</v>
      </c>
      <c r="D5" s="1" t="s">
        <v>139</v>
      </c>
      <c r="E5" s="1" t="s">
        <v>194</v>
      </c>
      <c r="F5" s="1" t="s">
        <v>141</v>
      </c>
      <c r="G5" s="1" t="s">
        <v>124</v>
      </c>
      <c r="H5" s="1" t="s">
        <v>178</v>
      </c>
      <c r="I5" s="1" t="s">
        <v>195</v>
      </c>
      <c r="J5" s="1" t="s">
        <v>180</v>
      </c>
      <c r="K5" s="1" t="s">
        <v>195</v>
      </c>
      <c r="L5" s="1" t="s">
        <v>195</v>
      </c>
      <c r="M5" s="1" t="s">
        <v>181</v>
      </c>
      <c r="N5" s="1" t="s">
        <v>181</v>
      </c>
      <c r="O5" s="1" t="s">
        <v>182</v>
      </c>
      <c r="P5" s="1" t="s">
        <v>183</v>
      </c>
      <c r="Q5" s="1" t="s">
        <v>196</v>
      </c>
      <c r="R5" s="1" t="s">
        <v>73</v>
      </c>
      <c r="S5" s="1" t="s">
        <v>185</v>
      </c>
      <c r="T5" s="1" t="s">
        <v>190</v>
      </c>
    </row>
    <row r="6" s="1" customFormat="1" spans="1:20">
      <c r="A6" s="1" t="s">
        <v>70</v>
      </c>
      <c r="B6" s="1" t="s">
        <v>79</v>
      </c>
      <c r="C6" s="1" t="s">
        <v>71</v>
      </c>
      <c r="D6" s="1" t="s">
        <v>76</v>
      </c>
      <c r="E6" s="1" t="s">
        <v>197</v>
      </c>
      <c r="F6" s="1" t="s">
        <v>79</v>
      </c>
      <c r="G6" s="1" t="s">
        <v>80</v>
      </c>
      <c r="H6" s="1" t="s">
        <v>178</v>
      </c>
      <c r="I6" s="1" t="s">
        <v>198</v>
      </c>
      <c r="J6" s="1" t="s">
        <v>180</v>
      </c>
      <c r="K6" s="1" t="s">
        <v>198</v>
      </c>
      <c r="L6" s="1" t="s">
        <v>198</v>
      </c>
      <c r="M6" s="1" t="s">
        <v>181</v>
      </c>
      <c r="N6" s="1" t="s">
        <v>181</v>
      </c>
      <c r="O6" s="1" t="s">
        <v>182</v>
      </c>
      <c r="P6" s="1" t="s">
        <v>183</v>
      </c>
      <c r="Q6" s="1" t="s">
        <v>199</v>
      </c>
      <c r="R6" s="1" t="s">
        <v>73</v>
      </c>
      <c r="S6" s="1" t="s">
        <v>185</v>
      </c>
      <c r="T6" s="1" t="s">
        <v>190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2021-12-14T07:04:46Z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7102E18FED104642B3DB2B6A8B8D2BEF</vt:lpwstr>
  </property>
</Properties>
</file>