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对账!$A$1:$I$11</definedName>
  </definedNames>
  <calcPr calcId="144525"/>
</workbook>
</file>

<file path=xl/sharedStrings.xml><?xml version="1.0" encoding="utf-8"?>
<sst xmlns="http://schemas.openxmlformats.org/spreadsheetml/2006/main" count="654" uniqueCount="234">
  <si>
    <t>去哪儿网酒店预付对账单</t>
  </si>
  <si>
    <t>供应商名称：</t>
  </si>
  <si>
    <t>趣悠游</t>
  </si>
  <si>
    <t>结算周期：</t>
  </si>
  <si>
    <t>2021-12-06至2021-12-12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</si>
  <si>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</si>
  <si>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</si>
  <si>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</si>
  <si>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</si>
  <si>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</si>
  <si>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</si>
  <si>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</si>
  <si>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</si>
  <si>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</si>
  <si>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</si>
  <si>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</si>
  <si>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</si>
  <si>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</si>
  <si>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</si>
  <si>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</si>
  <si>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¥28,183.00</t>
  </si>
  <si>
    <t>¥9,822.00</t>
  </si>
  <si>
    <t>¥1,724.00</t>
  </si>
  <si>
    <t>¥16,637.00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</si>
  <si>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</si>
  <si>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</si>
  <si>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</si>
  <si>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</si>
  <si>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</si>
  <si>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</si>
  <si>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</si>
  <si>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</si>
  <si>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</si>
  <si>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</si>
  <si>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</si>
  <si>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</si>
  <si>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</si>
  <si>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</si>
  <si>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</si>
  <si>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</si>
  <si>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</si>
  <si>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</si>
  <si>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</si>
  <si>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</si>
  <si>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</si>
  <si>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</si>
  <si>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</si>
  <si>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</si>
  <si>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</si>
  <si>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</si>
  <si>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</si>
  <si>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</si>
  <si>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</si>
  <si>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</si>
  <si>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</si>
  <si>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</si>
  <si>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</si>
  <si>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</si>
  <si>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</si>
  <si>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</si>
  <si>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</si>
  <si>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</si>
  <si>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</si>
  <si>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</si>
  <si>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</si>
  <si>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</si>
  <si>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</si>
  <si>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</si>
  <si>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</si>
  <si>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</si>
  <si>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702824643457</t>
  </si>
  <si>
    <t>2308176</t>
  </si>
  <si>
    <t>酒店预付</t>
  </si>
  <si>
    <t>否</t>
  </si>
  <si>
    <t>普通</t>
  </si>
  <si>
    <t>221845436</t>
  </si>
  <si>
    <t>木的地酒店</t>
  </si>
  <si>
    <t>1626188</t>
  </si>
  <si>
    <t>CHEN/JUNHE|LIU/SONGMAI</t>
  </si>
  <si>
    <t>2021-11-22</t>
  </si>
  <si>
    <t>2021-11-30</t>
  </si>
  <si>
    <t>2021-12-06</t>
  </si>
  <si>
    <t>¥2,232.00</t>
  </si>
  <si>
    <t>¥174.00</t>
  </si>
  <si>
    <t>¥2,058.00</t>
  </si>
  <si>
    <t>Deluxe Twin Bed Room</t>
  </si>
  <si>
    <t>WEBSITE</t>
  </si>
  <si>
    <t>702833959625</t>
  </si>
  <si>
    <t>2321972</t>
  </si>
  <si>
    <t>221834930</t>
  </si>
  <si>
    <t>香港龙堡国际</t>
  </si>
  <si>
    <t>LI/JUANJUAN</t>
  </si>
  <si>
    <t>2021-12-01</t>
  </si>
  <si>
    <t>2021-12-03</t>
  </si>
  <si>
    <t>¥1,248.00</t>
  </si>
  <si>
    <t>¥117.00</t>
  </si>
  <si>
    <t>¥1,131.00</t>
  </si>
  <si>
    <t>Harbour Parkview Room</t>
  </si>
  <si>
    <t>702840181589</t>
  </si>
  <si>
    <t>2331241</t>
  </si>
  <si>
    <t>804839554</t>
  </si>
  <si>
    <t>圣巴巴拉丽思卡尔顿酒店</t>
  </si>
  <si>
    <t>CHEN/XUAN</t>
  </si>
  <si>
    <t>2021-12-08</t>
  </si>
  <si>
    <t>2021-12-20</t>
  </si>
  <si>
    <t>2021-12-21</t>
  </si>
  <si>
    <t>¥4,542.00</t>
  </si>
  <si>
    <t>2021-12-08 15:29:46</t>
  </si>
  <si>
    <t>Deluxe 2 Queen room with Balcony</t>
  </si>
  <si>
    <t>702840656267</t>
  </si>
  <si>
    <t>2331151</t>
  </si>
  <si>
    <t>2021-12-19</t>
  </si>
  <si>
    <t>2021-12-08 15:30:03</t>
  </si>
  <si>
    <t>702841611483</t>
  </si>
  <si>
    <t>2332715</t>
  </si>
  <si>
    <t>221867852</t>
  </si>
  <si>
    <t>首府行政公寓酒店</t>
  </si>
  <si>
    <t>Isaiah/Cramp</t>
  </si>
  <si>
    <t>2021-12-09</t>
  </si>
  <si>
    <t>2022-06-10</t>
  </si>
  <si>
    <t>2022-06-11</t>
  </si>
  <si>
    <t>¥738.00</t>
  </si>
  <si>
    <t>2021-12-09 16:17:54</t>
  </si>
  <si>
    <t>Studio Apartment Accessible - CH</t>
  </si>
  <si>
    <t>702818002072</t>
  </si>
  <si>
    <t>2300399</t>
  </si>
  <si>
    <t>240018980</t>
  </si>
  <si>
    <t>盐湖城市中心费尔菲尔德酒店及套房</t>
  </si>
  <si>
    <t>MORRIS/SETH KHRISTIAN</t>
  </si>
  <si>
    <t>2021-11-16</t>
  </si>
  <si>
    <t>¥3,633.00</t>
  </si>
  <si>
    <t>¥273.00</t>
  </si>
  <si>
    <t>¥3,360.00</t>
  </si>
  <si>
    <t>King bed room</t>
  </si>
  <si>
    <t>702829073467</t>
  </si>
  <si>
    <t>2315894</t>
  </si>
  <si>
    <t>197304689</t>
  </si>
  <si>
    <t>万豪爱丁堡官邸酒店</t>
  </si>
  <si>
    <t>WANG/YIMING</t>
  </si>
  <si>
    <t>2021-11-27</t>
  </si>
  <si>
    <t>2021-12-11</t>
  </si>
  <si>
    <t>¥3,834.00</t>
  </si>
  <si>
    <t>¥412.00</t>
  </si>
  <si>
    <t>¥3,422.00</t>
  </si>
  <si>
    <t>One Bedroom Queen Suite</t>
  </si>
  <si>
    <t>702824956060</t>
  </si>
  <si>
    <t>2307410</t>
  </si>
  <si>
    <t>820868314</t>
  </si>
  <si>
    <t>欧沃洛尼施酒店</t>
  </si>
  <si>
    <t>QIU/YINGYUAN</t>
  </si>
  <si>
    <t>2021-12-10</t>
  </si>
  <si>
    <t>2021-12-12</t>
  </si>
  <si>
    <t>¥2,760.00</t>
  </si>
  <si>
    <t>¥298.00</t>
  </si>
  <si>
    <t>¥2,462.00</t>
  </si>
  <si>
    <t>Original Atrium</t>
  </si>
  <si>
    <t>702843549922</t>
  </si>
  <si>
    <t>2335371</t>
  </si>
  <si>
    <t>197285924</t>
  </si>
  <si>
    <t>悉尼港环形码头万豪酒店</t>
  </si>
  <si>
    <t>MINGLIANG/SUN</t>
  </si>
  <si>
    <t>¥3,131.00</t>
  </si>
  <si>
    <t>¥337.00</t>
  </si>
  <si>
    <t>¥2,794.00</t>
  </si>
  <si>
    <t>Deluxe King Room with City View</t>
  </si>
  <si>
    <t>702814644721</t>
  </si>
  <si>
    <t>2297548</t>
  </si>
  <si>
    <t>221862680</t>
  </si>
  <si>
    <t>纽约肯尼迪机场万怡酒店</t>
  </si>
  <si>
    <t>FU/JIAYI</t>
  </si>
  <si>
    <t>2021-11-12</t>
  </si>
  <si>
    <t>¥1,523.00</t>
  </si>
  <si>
    <t>¥113.00</t>
  </si>
  <si>
    <t>¥1,410.00</t>
  </si>
  <si>
    <t>guest room with 1 king bed</t>
  </si>
  <si>
    <t>合计</t>
  </si>
  <si>
    <t/>
  </si>
  <si>
    <t>¥18,361.00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</si>
  <si>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</si>
  <si>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</si>
  <si>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</si>
  <si>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</si>
  <si>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</si>
  <si>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</si>
  <si>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</si>
  <si>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</si>
  <si>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</si>
  <si>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A211214150900481</t>
  </si>
  <si>
    <r>
      <t>总计：</t>
    </r>
    <r>
      <rPr>
        <sz val="10"/>
        <rFont val="Arial"/>
        <charset val="134"/>
      </rPr>
      <t>16637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</si>
  <si>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</si>
  <si>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</si>
  <si>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</si>
  <si>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</si>
  <si>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</si>
  <si>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</si>
  <si>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</si>
  <si>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</si>
  <si>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</si>
  <si>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</si>
  <si>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</si>
  <si>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</si>
  <si>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</si>
  <si>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</si>
  <si>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</si>
  <si>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</si>
  <si>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MINGLIANG SUN</t>
  </si>
  <si>
    <t>退房日周结</t>
  </si>
  <si>
    <t>2794.00</t>
  </si>
  <si>
    <t>RMB</t>
  </si>
  <si>
    <t>0</t>
  </si>
  <si>
    <t>0.00</t>
  </si>
  <si>
    <t>趣悠游国际直连</t>
  </si>
  <si>
    <t>2021-12-11 00:37:32</t>
  </si>
  <si>
    <t>广州汇登信息科技有限公司</t>
  </si>
  <si>
    <t>直连</t>
  </si>
  <si>
    <t>LI JUANJUAN</t>
  </si>
  <si>
    <t>1131.00</t>
  </si>
  <si>
    <t>2021-12-01 18:56:43</t>
  </si>
  <si>
    <t>爱丁堡万豪居家酒店</t>
  </si>
  <si>
    <t>WANG YIMING</t>
  </si>
  <si>
    <t>3422.00</t>
  </si>
  <si>
    <t>2021-11-27 18:40:53</t>
  </si>
  <si>
    <t>CHEN JUNHE,LIU SONGMAI</t>
  </si>
  <si>
    <t>2058.00</t>
  </si>
  <si>
    <t>2021-11-22 22:05:16</t>
  </si>
  <si>
    <t>QIU YINGYUAN</t>
  </si>
  <si>
    <t>2462.00</t>
  </si>
  <si>
    <t>2021-11-22 14:09:44</t>
  </si>
  <si>
    <t>MORRIS SETH KHRISTIAN</t>
  </si>
  <si>
    <t>3360.00</t>
  </si>
  <si>
    <t>2021-11-16 13:28:15</t>
  </si>
  <si>
    <t>FU JIAYI</t>
  </si>
  <si>
    <t>1410.00</t>
  </si>
  <si>
    <t>2021-11-12 10:28:47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</si>
</sst>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  <numFmt numFmtId="42" formatCode="_ &quot;￥&quot;* #,##0_ ;_ &quot;￥&quot;* \-#,##0_ ;_ &quot;￥&quot;* &quot;-&quot;_ ;_ @_ 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4" fillId="10" borderId="13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6" borderId="11" applyNumberFormat="0" applyFont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3" fillId="19" borderId="16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0" fillId="19" borderId="13" applyNumberFormat="0" applyAlignment="0" applyProtection="0">
      <alignment vertical="center"/>
    </xf>
    <xf numFmtId="0" fontId="19" fillId="8" borderId="12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10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10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6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2" t="s">
        <v>19</v>
      </c>
      <c r="T2" s="7"/>
      <c r="U2" s="11" t="s">
        <v>19</v>
      </c>
      <c r="V2" s="11" t="s">
        <v>82</v>
      </c>
      <c r="W2" s="12" t="s">
        <v>83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89</v>
      </c>
      <c r="H3" s="7" t="s">
        <v>90</v>
      </c>
      <c r="I3" s="7" t="s">
        <v>77</v>
      </c>
      <c r="J3" s="7" t="s">
        <v>2</v>
      </c>
      <c r="K3" s="7" t="s">
        <v>91</v>
      </c>
      <c r="L3" s="7">
        <v>1</v>
      </c>
      <c r="M3" s="7">
        <v>3</v>
      </c>
      <c r="N3" s="7" t="s">
        <v>92</v>
      </c>
      <c r="O3" s="7" t="s">
        <v>93</v>
      </c>
      <c r="P3" s="7" t="s">
        <v>81</v>
      </c>
      <c r="Q3" s="7"/>
      <c r="R3" s="11" t="s">
        <v>94</v>
      </c>
      <c r="S3" s="12" t="s">
        <v>19</v>
      </c>
      <c r="T3" s="7"/>
      <c r="U3" s="11" t="s">
        <v>19</v>
      </c>
      <c r="V3" s="11" t="s">
        <v>94</v>
      </c>
      <c r="W3" s="12" t="s">
        <v>95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98</v>
      </c>
      <c r="B4" s="6" t="s">
        <v>99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100</v>
      </c>
      <c r="H4" s="7" t="s">
        <v>101</v>
      </c>
      <c r="I4" s="7" t="s">
        <v>77</v>
      </c>
      <c r="J4" s="7" t="s">
        <v>2</v>
      </c>
      <c r="K4" s="7" t="s">
        <v>102</v>
      </c>
      <c r="L4" s="7">
        <v>1</v>
      </c>
      <c r="M4" s="7">
        <v>1</v>
      </c>
      <c r="N4" s="7" t="s">
        <v>103</v>
      </c>
      <c r="O4" s="7" t="s">
        <v>104</v>
      </c>
      <c r="P4" s="7" t="s">
        <v>105</v>
      </c>
      <c r="Q4" s="7"/>
      <c r="R4" s="11" t="s">
        <v>106</v>
      </c>
      <c r="S4" s="12" t="s">
        <v>106</v>
      </c>
      <c r="T4" s="7" t="s">
        <v>107</v>
      </c>
      <c r="U4" s="11" t="s">
        <v>19</v>
      </c>
      <c r="V4" s="11" t="s">
        <v>19</v>
      </c>
      <c r="W4" s="12" t="s">
        <v>19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19</v>
      </c>
      <c r="AD4" t="s">
        <v>6</v>
      </c>
      <c r="AE4" t="s">
        <v>108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109</v>
      </c>
      <c r="B5" s="6" t="s">
        <v>110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100</v>
      </c>
      <c r="H5" s="7" t="s">
        <v>101</v>
      </c>
      <c r="I5" s="7" t="s">
        <v>77</v>
      </c>
      <c r="J5" s="7" t="s">
        <v>2</v>
      </c>
      <c r="K5" s="7" t="s">
        <v>102</v>
      </c>
      <c r="L5" s="7">
        <v>1</v>
      </c>
      <c r="M5" s="7">
        <v>1</v>
      </c>
      <c r="N5" s="7" t="s">
        <v>103</v>
      </c>
      <c r="O5" s="7" t="s">
        <v>111</v>
      </c>
      <c r="P5" s="7" t="s">
        <v>104</v>
      </c>
      <c r="Q5" s="7"/>
      <c r="R5" s="11" t="s">
        <v>106</v>
      </c>
      <c r="S5" s="12" t="s">
        <v>106</v>
      </c>
      <c r="T5" s="7" t="s">
        <v>112</v>
      </c>
      <c r="U5" s="11" t="s">
        <v>19</v>
      </c>
      <c r="V5" s="11" t="s">
        <v>19</v>
      </c>
      <c r="W5" s="12" t="s">
        <v>19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19</v>
      </c>
      <c r="AD5" t="s">
        <v>6</v>
      </c>
      <c r="AE5" t="s">
        <v>108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113</v>
      </c>
      <c r="B6" s="6" t="s">
        <v>114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115</v>
      </c>
      <c r="H6" s="7" t="s">
        <v>116</v>
      </c>
      <c r="I6" s="7" t="s">
        <v>77</v>
      </c>
      <c r="J6" s="7" t="s">
        <v>2</v>
      </c>
      <c r="K6" s="7" t="s">
        <v>117</v>
      </c>
      <c r="L6" s="7">
        <v>1</v>
      </c>
      <c r="M6" s="7">
        <v>1</v>
      </c>
      <c r="N6" s="7" t="s">
        <v>118</v>
      </c>
      <c r="O6" s="7" t="s">
        <v>119</v>
      </c>
      <c r="P6" s="7" t="s">
        <v>120</v>
      </c>
      <c r="Q6" s="7"/>
      <c r="R6" s="11" t="s">
        <v>121</v>
      </c>
      <c r="S6" s="12" t="s">
        <v>121</v>
      </c>
      <c r="T6" s="7" t="s">
        <v>122</v>
      </c>
      <c r="U6" s="11" t="s">
        <v>19</v>
      </c>
      <c r="V6" s="11" t="s">
        <v>19</v>
      </c>
      <c r="W6" s="12" t="s">
        <v>19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19</v>
      </c>
      <c r="AD6" t="s">
        <v>6</v>
      </c>
      <c r="AE6" t="s">
        <v>123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124</v>
      </c>
      <c r="B7" s="6" t="s">
        <v>125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126</v>
      </c>
      <c r="H7" s="7" t="s">
        <v>127</v>
      </c>
      <c r="I7" s="7" t="s">
        <v>77</v>
      </c>
      <c r="J7" s="7" t="s">
        <v>2</v>
      </c>
      <c r="K7" s="7" t="s">
        <v>128</v>
      </c>
      <c r="L7" s="7">
        <v>1</v>
      </c>
      <c r="M7" s="7">
        <v>3</v>
      </c>
      <c r="N7" s="7" t="s">
        <v>129</v>
      </c>
      <c r="O7" s="7" t="s">
        <v>81</v>
      </c>
      <c r="P7" s="7" t="s">
        <v>118</v>
      </c>
      <c r="Q7" s="7"/>
      <c r="R7" s="11" t="s">
        <v>130</v>
      </c>
      <c r="S7" s="12" t="s">
        <v>19</v>
      </c>
      <c r="T7" s="7"/>
      <c r="U7" s="11" t="s">
        <v>19</v>
      </c>
      <c r="V7" s="11" t="s">
        <v>130</v>
      </c>
      <c r="W7" s="12" t="s">
        <v>131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132</v>
      </c>
      <c r="AD7" t="s">
        <v>6</v>
      </c>
      <c r="AE7" t="s">
        <v>133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134</v>
      </c>
      <c r="B8" s="6" t="s">
        <v>135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136</v>
      </c>
      <c r="H8" s="7" t="s">
        <v>137</v>
      </c>
      <c r="I8" s="7" t="s">
        <v>77</v>
      </c>
      <c r="J8" s="7" t="s">
        <v>2</v>
      </c>
      <c r="K8" s="7" t="s">
        <v>138</v>
      </c>
      <c r="L8" s="7">
        <v>1</v>
      </c>
      <c r="M8" s="7">
        <v>2</v>
      </c>
      <c r="N8" s="7" t="s">
        <v>139</v>
      </c>
      <c r="O8" s="7" t="s">
        <v>118</v>
      </c>
      <c r="P8" s="7" t="s">
        <v>140</v>
      </c>
      <c r="Q8" s="7"/>
      <c r="R8" s="11" t="s">
        <v>141</v>
      </c>
      <c r="S8" s="12" t="s">
        <v>19</v>
      </c>
      <c r="T8" s="7"/>
      <c r="U8" s="11" t="s">
        <v>19</v>
      </c>
      <c r="V8" s="11" t="s">
        <v>141</v>
      </c>
      <c r="W8" s="12" t="s">
        <v>142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143</v>
      </c>
      <c r="AD8" t="s">
        <v>6</v>
      </c>
      <c r="AE8" t="s">
        <v>144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145</v>
      </c>
      <c r="B9" s="6" t="s">
        <v>146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147</v>
      </c>
      <c r="H9" s="7" t="s">
        <v>148</v>
      </c>
      <c r="I9" s="7" t="s">
        <v>77</v>
      </c>
      <c r="J9" s="7" t="s">
        <v>2</v>
      </c>
      <c r="K9" s="7" t="s">
        <v>149</v>
      </c>
      <c r="L9" s="7">
        <v>1</v>
      </c>
      <c r="M9" s="7">
        <v>2</v>
      </c>
      <c r="N9" s="7" t="s">
        <v>79</v>
      </c>
      <c r="O9" s="7" t="s">
        <v>150</v>
      </c>
      <c r="P9" s="7" t="s">
        <v>151</v>
      </c>
      <c r="Q9" s="7"/>
      <c r="R9" s="11" t="s">
        <v>152</v>
      </c>
      <c r="S9" s="12" t="s">
        <v>19</v>
      </c>
      <c r="T9" s="7"/>
      <c r="U9" s="11" t="s">
        <v>19</v>
      </c>
      <c r="V9" s="11" t="s">
        <v>152</v>
      </c>
      <c r="W9" s="12" t="s">
        <v>153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154</v>
      </c>
      <c r="AD9" t="s">
        <v>6</v>
      </c>
      <c r="AE9" t="s">
        <v>155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156</v>
      </c>
      <c r="B10" s="6" t="s">
        <v>157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158</v>
      </c>
      <c r="H10" s="7" t="s">
        <v>159</v>
      </c>
      <c r="I10" s="7" t="s">
        <v>77</v>
      </c>
      <c r="J10" s="7" t="s">
        <v>2</v>
      </c>
      <c r="K10" s="7" t="s">
        <v>160</v>
      </c>
      <c r="L10" s="7">
        <v>1</v>
      </c>
      <c r="M10" s="7">
        <v>1</v>
      </c>
      <c r="N10" s="7" t="s">
        <v>140</v>
      </c>
      <c r="O10" s="7" t="s">
        <v>140</v>
      </c>
      <c r="P10" s="7" t="s">
        <v>151</v>
      </c>
      <c r="Q10" s="7"/>
      <c r="R10" s="11" t="s">
        <v>161</v>
      </c>
      <c r="S10" s="12" t="s">
        <v>19</v>
      </c>
      <c r="T10" s="7"/>
      <c r="U10" s="11" t="s">
        <v>19</v>
      </c>
      <c r="V10" s="11" t="s">
        <v>161</v>
      </c>
      <c r="W10" s="12" t="s">
        <v>162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163</v>
      </c>
      <c r="AD10" t="s">
        <v>6</v>
      </c>
      <c r="AE10" t="s">
        <v>164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165</v>
      </c>
      <c r="B11" s="6" t="s">
        <v>166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167</v>
      </c>
      <c r="H11" s="7" t="s">
        <v>168</v>
      </c>
      <c r="I11" s="7" t="s">
        <v>77</v>
      </c>
      <c r="J11" s="7" t="s">
        <v>2</v>
      </c>
      <c r="K11" s="7" t="s">
        <v>169</v>
      </c>
      <c r="L11" s="7">
        <v>1</v>
      </c>
      <c r="M11" s="7">
        <v>1</v>
      </c>
      <c r="N11" s="7" t="s">
        <v>170</v>
      </c>
      <c r="O11" s="7" t="s">
        <v>140</v>
      </c>
      <c r="P11" s="7" t="s">
        <v>151</v>
      </c>
      <c r="Q11" s="7"/>
      <c r="R11" s="11" t="s">
        <v>171</v>
      </c>
      <c r="S11" s="12" t="s">
        <v>19</v>
      </c>
      <c r="T11" s="7"/>
      <c r="U11" s="11" t="s">
        <v>19</v>
      </c>
      <c r="V11" s="11" t="s">
        <v>171</v>
      </c>
      <c r="W11" s="12" t="s">
        <v>172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173</v>
      </c>
      <c r="AD11" t="s">
        <v>6</v>
      </c>
      <c r="AE11" t="s">
        <v>174</v>
      </c>
      <c r="AF11" t="s">
        <v>86</v>
      </c>
      <c r="AG11" t="s">
        <v>73</v>
      </c>
      <c r="AH11" t="s">
        <v>19</v>
      </c>
    </row>
    <row r="12" customHeight="1" spans="1:32">
      <c r="A12" s="10" t="s">
        <v>175</v>
      </c>
      <c r="B12" s="10"/>
      <c r="C12" s="10" t="s">
        <v>176</v>
      </c>
      <c r="D12" s="10"/>
      <c r="E12" s="10"/>
      <c r="F12" s="10"/>
      <c r="G12" s="10" t="s">
        <v>176</v>
      </c>
      <c r="H12" s="10" t="s">
        <v>176</v>
      </c>
      <c r="I12" s="10" t="s">
        <v>176</v>
      </c>
      <c r="J12" s="10" t="s">
        <v>176</v>
      </c>
      <c r="K12" s="10" t="s">
        <v>176</v>
      </c>
      <c r="L12" s="10" t="s">
        <v>176</v>
      </c>
      <c r="M12" s="10" t="s">
        <v>176</v>
      </c>
      <c r="N12" s="10" t="s">
        <v>176</v>
      </c>
      <c r="O12" s="10" t="s">
        <v>176</v>
      </c>
      <c r="P12" s="10" t="s">
        <v>176</v>
      </c>
      <c r="Q12" s="10"/>
      <c r="R12" s="13" t="s">
        <v>20</v>
      </c>
      <c r="S12" s="13" t="s">
        <v>21</v>
      </c>
      <c r="T12" s="10" t="s">
        <v>176</v>
      </c>
      <c r="U12" s="13"/>
      <c r="V12" s="13" t="s">
        <v>177</v>
      </c>
      <c r="W12" s="13" t="s">
        <v>22</v>
      </c>
      <c r="X12" s="13"/>
      <c r="Y12" s="13"/>
      <c r="Z12" s="13"/>
      <c r="AA12" s="10"/>
      <c r="AB12" s="13"/>
      <c r="AC12" s="10"/>
      <c r="AD12" s="10" t="s">
        <v>176</v>
      </c>
      <c r="AE12" s="10"/>
      <c r="AF12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178</v>
      </c>
      <c r="B1" s="4" t="s">
        <v>179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180</v>
      </c>
      <c r="H1" s="4" t="s">
        <v>181</v>
      </c>
      <c r="I1" s="4" t="s">
        <v>13</v>
      </c>
      <c r="J1" s="4" t="s">
        <v>17</v>
      </c>
      <c r="K1" s="4" t="s">
        <v>18</v>
      </c>
      <c r="L1" s="9" t="s">
        <v>182</v>
      </c>
      <c r="M1" s="4" t="s">
        <v>183</v>
      </c>
      <c r="N1" s="4" t="s">
        <v>184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185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8"/>
  <sheetViews>
    <sheetView tabSelected="1" workbookViewId="0">
      <selection activeCell="A17" sqref="A17:A1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186</v>
      </c>
    </row>
    <row r="2" ht="14.25" customHeight="1" spans="1:9">
      <c r="A2" s="6" t="s">
        <v>70</v>
      </c>
      <c r="B2" s="7" t="s">
        <v>80</v>
      </c>
      <c r="C2" s="7" t="s">
        <v>81</v>
      </c>
      <c r="D2" s="3">
        <v>2058</v>
      </c>
      <c r="E2" t="str">
        <f>VLOOKUP(A2,HOP!A:L,12,0)</f>
        <v>2058.00</v>
      </c>
      <c r="F2" t="str">
        <f>VLOOKUP(A2,HOP!A:C,3,0)</f>
        <v>2308176</v>
      </c>
      <c r="G2">
        <f>D2-E2</f>
        <v>0</v>
      </c>
      <c r="H2" t="str">
        <f>$H$1&amp;F2</f>
        <v>，2308176</v>
      </c>
      <c r="I2" t="str">
        <f>VLOOKUP(A2,HOP!A:T,20,0)</f>
        <v>直连</v>
      </c>
    </row>
    <row r="3" ht="14.25" customHeight="1" spans="1:9">
      <c r="A3" s="6" t="s">
        <v>87</v>
      </c>
      <c r="B3" s="7" t="s">
        <v>93</v>
      </c>
      <c r="C3" s="7" t="s">
        <v>81</v>
      </c>
      <c r="D3" s="3">
        <v>1131</v>
      </c>
      <c r="E3" t="str">
        <f>VLOOKUP(A3,HOP!A:L,12,0)</f>
        <v>1131.00</v>
      </c>
      <c r="F3" t="str">
        <f>VLOOKUP(A3,HOP!A:C,3,0)</f>
        <v>2321972</v>
      </c>
      <c r="G3">
        <f t="shared" ref="G3:G11" si="0">D3-E3</f>
        <v>0</v>
      </c>
      <c r="H3" t="str">
        <f t="shared" ref="H3:H11" si="1">$H$1&amp;F3</f>
        <v>，2321972</v>
      </c>
      <c r="I3" t="str">
        <f>VLOOKUP(A3,HOP!A:T,20,0)</f>
        <v>直连</v>
      </c>
    </row>
    <row r="4" ht="14.25" hidden="1" customHeight="1" spans="1:9">
      <c r="A4" s="6" t="s">
        <v>98</v>
      </c>
      <c r="B4" s="7" t="s">
        <v>104</v>
      </c>
      <c r="C4" s="7" t="s">
        <v>105</v>
      </c>
      <c r="D4" s="3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VLOOKUP(A4,HOP!A:T,20,0)</f>
        <v>#N/A</v>
      </c>
    </row>
    <row r="5" ht="14.25" hidden="1" customHeight="1" spans="1:9">
      <c r="A5" s="6" t="s">
        <v>109</v>
      </c>
      <c r="B5" s="7" t="s">
        <v>111</v>
      </c>
      <c r="C5" s="7" t="s">
        <v>104</v>
      </c>
      <c r="D5" s="3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VLOOKUP(A5,HOP!A:T,20,0)</f>
        <v>#N/A</v>
      </c>
    </row>
    <row r="6" ht="14.25" hidden="1" customHeight="1" spans="1:9">
      <c r="A6" s="6" t="s">
        <v>113</v>
      </c>
      <c r="B6" s="7" t="s">
        <v>119</v>
      </c>
      <c r="C6" s="7" t="s">
        <v>120</v>
      </c>
      <c r="D6" s="3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VLOOKUP(A6,HOP!A:T,20,0)</f>
        <v>#N/A</v>
      </c>
    </row>
    <row r="7" ht="14.25" customHeight="1" spans="1:9">
      <c r="A7" s="6" t="s">
        <v>124</v>
      </c>
      <c r="B7" s="7" t="s">
        <v>81</v>
      </c>
      <c r="C7" s="7" t="s">
        <v>118</v>
      </c>
      <c r="D7" s="3">
        <v>3360</v>
      </c>
      <c r="E7" t="str">
        <f>VLOOKUP(A7,HOP!A:L,12,0)</f>
        <v>3360.00</v>
      </c>
      <c r="F7" t="str">
        <f>VLOOKUP(A7,HOP!A:C,3,0)</f>
        <v>2300399</v>
      </c>
      <c r="G7">
        <f t="shared" si="0"/>
        <v>0</v>
      </c>
      <c r="H7" t="str">
        <f t="shared" si="1"/>
        <v>，2300399</v>
      </c>
      <c r="I7" t="str">
        <f>VLOOKUP(A7,HOP!A:T,20,0)</f>
        <v>直连</v>
      </c>
    </row>
    <row r="8" ht="14.25" customHeight="1" spans="1:9">
      <c r="A8" s="6" t="s">
        <v>134</v>
      </c>
      <c r="B8" s="7" t="s">
        <v>118</v>
      </c>
      <c r="C8" s="7" t="s">
        <v>140</v>
      </c>
      <c r="D8" s="3">
        <v>3422</v>
      </c>
      <c r="E8" t="str">
        <f>VLOOKUP(A8,HOP!A:L,12,0)</f>
        <v>3422.00</v>
      </c>
      <c r="F8" t="str">
        <f>VLOOKUP(A8,HOP!A:C,3,0)</f>
        <v>2315894</v>
      </c>
      <c r="G8">
        <f t="shared" si="0"/>
        <v>0</v>
      </c>
      <c r="H8" t="str">
        <f t="shared" si="1"/>
        <v>，2315894</v>
      </c>
      <c r="I8" t="str">
        <f>VLOOKUP(A8,HOP!A:T,20,0)</f>
        <v>直连</v>
      </c>
    </row>
    <row r="9" ht="14.25" customHeight="1" spans="1:9">
      <c r="A9" s="6" t="s">
        <v>145</v>
      </c>
      <c r="B9" s="7" t="s">
        <v>150</v>
      </c>
      <c r="C9" s="7" t="s">
        <v>151</v>
      </c>
      <c r="D9" s="3">
        <v>2462</v>
      </c>
      <c r="E9" t="str">
        <f>VLOOKUP(A9,HOP!A:L,12,0)</f>
        <v>2462.00</v>
      </c>
      <c r="F9" t="str">
        <f>VLOOKUP(A9,HOP!A:C,3,0)</f>
        <v>2307410</v>
      </c>
      <c r="G9">
        <f t="shared" si="0"/>
        <v>0</v>
      </c>
      <c r="H9" t="str">
        <f t="shared" si="1"/>
        <v>，2307410</v>
      </c>
      <c r="I9" t="str">
        <f>VLOOKUP(A9,HOP!A:T,20,0)</f>
        <v>直连</v>
      </c>
    </row>
    <row r="10" ht="14.25" customHeight="1" spans="1:9">
      <c r="A10" s="6" t="s">
        <v>156</v>
      </c>
      <c r="B10" s="7" t="s">
        <v>140</v>
      </c>
      <c r="C10" s="7" t="s">
        <v>151</v>
      </c>
      <c r="D10" s="3">
        <v>2794</v>
      </c>
      <c r="E10" t="str">
        <f>VLOOKUP(A10,HOP!A:L,12,0)</f>
        <v>2794.00</v>
      </c>
      <c r="F10" t="str">
        <f>VLOOKUP(A10,HOP!A:C,3,0)</f>
        <v>2335371</v>
      </c>
      <c r="G10">
        <f t="shared" si="0"/>
        <v>0</v>
      </c>
      <c r="H10" t="str">
        <f t="shared" si="1"/>
        <v>，2335371</v>
      </c>
      <c r="I10" t="str">
        <f>VLOOKUP(A10,HOP!A:T,20,0)</f>
        <v>直连</v>
      </c>
    </row>
    <row r="11" ht="14.25" customHeight="1" spans="1:9">
      <c r="A11" s="6" t="s">
        <v>165</v>
      </c>
      <c r="B11" s="7" t="s">
        <v>140</v>
      </c>
      <c r="C11" s="7" t="s">
        <v>151</v>
      </c>
      <c r="D11" s="3">
        <v>1410</v>
      </c>
      <c r="E11" t="str">
        <f>VLOOKUP(A11,HOP!A:L,12,0)</f>
        <v>1410.00</v>
      </c>
      <c r="F11" t="str">
        <f>VLOOKUP(A11,HOP!A:C,3,0)</f>
        <v>2297548</v>
      </c>
      <c r="G11">
        <f t="shared" si="0"/>
        <v>0</v>
      </c>
      <c r="H11" t="str">
        <f t="shared" si="1"/>
        <v>，2297548</v>
      </c>
      <c r="I11" t="str">
        <f>VLOOKUP(A11,HOP!A:T,20,0)</f>
        <v>直连</v>
      </c>
    </row>
    <row r="13" spans="4:4">
      <c r="D13" s="3">
        <f>SUM(D2:D12)</f>
        <v>16637</v>
      </c>
    </row>
    <row r="14" ht="14.25" spans="4:4">
      <c r="D14" s="8" t="s">
        <v>23</v>
      </c>
    </row>
    <row r="17" spans="1:1">
      <c r="A17" t="s">
        <v>187</v>
      </c>
    </row>
    <row r="18" spans="1:1">
      <c r="A18" s="5" t="s">
        <v>188</v>
      </c>
    </row>
  </sheetData>
  <autoFilter ref="A1:I11">
    <filterColumn colId="3">
      <filters>
        <filter val="2,058.00"/>
        <filter val="1,131.00"/>
        <filter val="3,360.00"/>
        <filter val="1,410.00"/>
        <filter val="3,422.00"/>
        <filter val="2,462.00"/>
        <filter val="2,794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D1" sqref="D$1:D$1048576"/>
    </sheetView>
  </sheetViews>
  <sheetFormatPr defaultColWidth="9.14285714285714" defaultRowHeight="12.75" outlineLevelRow="7"/>
  <cols>
    <col min="1" max="16383" width="9.14285714285714" style="1"/>
  </cols>
  <sheetData>
    <row r="1" s="1" customFormat="1" spans="1:20">
      <c r="A1" s="2" t="s">
        <v>189</v>
      </c>
      <c r="B1" s="2" t="s">
        <v>190</v>
      </c>
      <c r="C1" s="2" t="s">
        <v>191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192</v>
      </c>
      <c r="I1" s="2" t="s">
        <v>193</v>
      </c>
      <c r="J1" s="2" t="s">
        <v>194</v>
      </c>
      <c r="K1" s="2" t="s">
        <v>195</v>
      </c>
      <c r="L1" s="2" t="s">
        <v>196</v>
      </c>
      <c r="M1" s="2" t="s">
        <v>197</v>
      </c>
      <c r="N1" s="2" t="s">
        <v>198</v>
      </c>
      <c r="O1" s="2" t="s">
        <v>199</v>
      </c>
      <c r="P1" s="2" t="s">
        <v>200</v>
      </c>
      <c r="Q1" s="2" t="s">
        <v>201</v>
      </c>
      <c r="R1" s="2" t="s">
        <v>202</v>
      </c>
      <c r="S1" s="2" t="s">
        <v>203</v>
      </c>
      <c r="T1" s="2" t="s">
        <v>204</v>
      </c>
    </row>
    <row r="2" s="1" customFormat="1" spans="1:20">
      <c r="A2" s="1" t="s">
        <v>156</v>
      </c>
      <c r="B2" s="1" t="s">
        <v>140</v>
      </c>
      <c r="C2" s="1" t="s">
        <v>157</v>
      </c>
      <c r="D2" s="1" t="s">
        <v>159</v>
      </c>
      <c r="E2" s="1" t="s">
        <v>205</v>
      </c>
      <c r="F2" s="1" t="s">
        <v>140</v>
      </c>
      <c r="G2" s="1" t="s">
        <v>151</v>
      </c>
      <c r="H2" s="1" t="s">
        <v>206</v>
      </c>
      <c r="I2" s="1" t="s">
        <v>207</v>
      </c>
      <c r="J2" s="1" t="s">
        <v>208</v>
      </c>
      <c r="K2" s="1" t="s">
        <v>207</v>
      </c>
      <c r="L2" s="1" t="s">
        <v>207</v>
      </c>
      <c r="M2" s="1" t="s">
        <v>209</v>
      </c>
      <c r="N2" s="1" t="s">
        <v>209</v>
      </c>
      <c r="O2" s="1" t="s">
        <v>210</v>
      </c>
      <c r="P2" s="1" t="s">
        <v>211</v>
      </c>
      <c r="Q2" s="1" t="s">
        <v>212</v>
      </c>
      <c r="R2" s="1" t="s">
        <v>73</v>
      </c>
      <c r="S2" s="1" t="s">
        <v>213</v>
      </c>
      <c r="T2" s="1" t="s">
        <v>214</v>
      </c>
    </row>
    <row r="3" s="1" customFormat="1" spans="1:20">
      <c r="A3" s="1" t="s">
        <v>87</v>
      </c>
      <c r="B3" s="1" t="s">
        <v>92</v>
      </c>
      <c r="C3" s="1" t="s">
        <v>88</v>
      </c>
      <c r="D3" s="1" t="s">
        <v>90</v>
      </c>
      <c r="E3" s="1" t="s">
        <v>215</v>
      </c>
      <c r="F3" s="1" t="s">
        <v>93</v>
      </c>
      <c r="G3" s="1" t="s">
        <v>81</v>
      </c>
      <c r="H3" s="1" t="s">
        <v>206</v>
      </c>
      <c r="I3" s="1" t="s">
        <v>216</v>
      </c>
      <c r="J3" s="1" t="s">
        <v>208</v>
      </c>
      <c r="K3" s="1" t="s">
        <v>216</v>
      </c>
      <c r="L3" s="1" t="s">
        <v>216</v>
      </c>
      <c r="M3" s="1" t="s">
        <v>209</v>
      </c>
      <c r="N3" s="1" t="s">
        <v>209</v>
      </c>
      <c r="O3" s="1" t="s">
        <v>210</v>
      </c>
      <c r="P3" s="1" t="s">
        <v>211</v>
      </c>
      <c r="Q3" s="1" t="s">
        <v>217</v>
      </c>
      <c r="R3" s="1" t="s">
        <v>73</v>
      </c>
      <c r="S3" s="1" t="s">
        <v>213</v>
      </c>
      <c r="T3" s="1" t="s">
        <v>214</v>
      </c>
    </row>
    <row r="4" s="1" customFormat="1" spans="1:20">
      <c r="A4" s="1" t="s">
        <v>134</v>
      </c>
      <c r="B4" s="1" t="s">
        <v>139</v>
      </c>
      <c r="C4" s="1" t="s">
        <v>135</v>
      </c>
      <c r="D4" s="1" t="s">
        <v>218</v>
      </c>
      <c r="E4" s="1" t="s">
        <v>219</v>
      </c>
      <c r="F4" s="1" t="s">
        <v>118</v>
      </c>
      <c r="G4" s="1" t="s">
        <v>140</v>
      </c>
      <c r="H4" s="1" t="s">
        <v>206</v>
      </c>
      <c r="I4" s="1" t="s">
        <v>220</v>
      </c>
      <c r="J4" s="1" t="s">
        <v>208</v>
      </c>
      <c r="K4" s="1" t="s">
        <v>220</v>
      </c>
      <c r="L4" s="1" t="s">
        <v>220</v>
      </c>
      <c r="M4" s="1" t="s">
        <v>209</v>
      </c>
      <c r="N4" s="1" t="s">
        <v>209</v>
      </c>
      <c r="O4" s="1" t="s">
        <v>210</v>
      </c>
      <c r="P4" s="1" t="s">
        <v>211</v>
      </c>
      <c r="Q4" s="1" t="s">
        <v>221</v>
      </c>
      <c r="R4" s="1" t="s">
        <v>73</v>
      </c>
      <c r="S4" s="1" t="s">
        <v>213</v>
      </c>
      <c r="T4" s="1" t="s">
        <v>214</v>
      </c>
    </row>
    <row r="5" s="1" customFormat="1" spans="1:20">
      <c r="A5" s="1" t="s">
        <v>70</v>
      </c>
      <c r="B5" s="1" t="s">
        <v>79</v>
      </c>
      <c r="C5" s="1" t="s">
        <v>71</v>
      </c>
      <c r="D5" s="1" t="s">
        <v>76</v>
      </c>
      <c r="E5" s="1" t="s">
        <v>222</v>
      </c>
      <c r="F5" s="1" t="s">
        <v>80</v>
      </c>
      <c r="G5" s="1" t="s">
        <v>81</v>
      </c>
      <c r="H5" s="1" t="s">
        <v>206</v>
      </c>
      <c r="I5" s="1" t="s">
        <v>223</v>
      </c>
      <c r="J5" s="1" t="s">
        <v>208</v>
      </c>
      <c r="K5" s="1" t="s">
        <v>223</v>
      </c>
      <c r="L5" s="1" t="s">
        <v>223</v>
      </c>
      <c r="M5" s="1" t="s">
        <v>209</v>
      </c>
      <c r="N5" s="1" t="s">
        <v>209</v>
      </c>
      <c r="O5" s="1" t="s">
        <v>210</v>
      </c>
      <c r="P5" s="1" t="s">
        <v>211</v>
      </c>
      <c r="Q5" s="1" t="s">
        <v>224</v>
      </c>
      <c r="R5" s="1" t="s">
        <v>73</v>
      </c>
      <c r="S5" s="1" t="s">
        <v>213</v>
      </c>
      <c r="T5" s="1" t="s">
        <v>214</v>
      </c>
    </row>
    <row r="6" s="1" customFormat="1" spans="1:20">
      <c r="A6" s="1" t="s">
        <v>145</v>
      </c>
      <c r="B6" s="1" t="s">
        <v>79</v>
      </c>
      <c r="C6" s="1" t="s">
        <v>146</v>
      </c>
      <c r="D6" s="1" t="s">
        <v>148</v>
      </c>
      <c r="E6" s="1" t="s">
        <v>225</v>
      </c>
      <c r="F6" s="1" t="s">
        <v>150</v>
      </c>
      <c r="G6" s="1" t="s">
        <v>151</v>
      </c>
      <c r="H6" s="1" t="s">
        <v>206</v>
      </c>
      <c r="I6" s="1" t="s">
        <v>226</v>
      </c>
      <c r="J6" s="1" t="s">
        <v>208</v>
      </c>
      <c r="K6" s="1" t="s">
        <v>226</v>
      </c>
      <c r="L6" s="1" t="s">
        <v>226</v>
      </c>
      <c r="M6" s="1" t="s">
        <v>209</v>
      </c>
      <c r="N6" s="1" t="s">
        <v>209</v>
      </c>
      <c r="O6" s="1" t="s">
        <v>210</v>
      </c>
      <c r="P6" s="1" t="s">
        <v>211</v>
      </c>
      <c r="Q6" s="1" t="s">
        <v>227</v>
      </c>
      <c r="R6" s="1" t="s">
        <v>73</v>
      </c>
      <c r="S6" s="1" t="s">
        <v>213</v>
      </c>
      <c r="T6" s="1" t="s">
        <v>214</v>
      </c>
    </row>
    <row r="7" s="1" customFormat="1" spans="1:20">
      <c r="A7" s="1" t="s">
        <v>124</v>
      </c>
      <c r="B7" s="1" t="s">
        <v>129</v>
      </c>
      <c r="C7" s="1" t="s">
        <v>125</v>
      </c>
      <c r="D7" s="1" t="s">
        <v>127</v>
      </c>
      <c r="E7" s="1" t="s">
        <v>228</v>
      </c>
      <c r="F7" s="1" t="s">
        <v>81</v>
      </c>
      <c r="G7" s="1" t="s">
        <v>118</v>
      </c>
      <c r="H7" s="1" t="s">
        <v>206</v>
      </c>
      <c r="I7" s="1" t="s">
        <v>229</v>
      </c>
      <c r="J7" s="1" t="s">
        <v>208</v>
      </c>
      <c r="K7" s="1" t="s">
        <v>229</v>
      </c>
      <c r="L7" s="1" t="s">
        <v>229</v>
      </c>
      <c r="M7" s="1" t="s">
        <v>209</v>
      </c>
      <c r="N7" s="1" t="s">
        <v>209</v>
      </c>
      <c r="O7" s="1" t="s">
        <v>210</v>
      </c>
      <c r="P7" s="1" t="s">
        <v>211</v>
      </c>
      <c r="Q7" s="1" t="s">
        <v>230</v>
      </c>
      <c r="R7" s="1" t="s">
        <v>73</v>
      </c>
      <c r="S7" s="1" t="s">
        <v>213</v>
      </c>
      <c r="T7" s="1" t="s">
        <v>214</v>
      </c>
    </row>
    <row r="8" s="1" customFormat="1" spans="1:20">
      <c r="A8" s="1" t="s">
        <v>165</v>
      </c>
      <c r="B8" s="1" t="s">
        <v>170</v>
      </c>
      <c r="C8" s="1" t="s">
        <v>166</v>
      </c>
      <c r="D8" s="1" t="s">
        <v>168</v>
      </c>
      <c r="E8" s="1" t="s">
        <v>231</v>
      </c>
      <c r="F8" s="1" t="s">
        <v>140</v>
      </c>
      <c r="G8" s="1" t="s">
        <v>151</v>
      </c>
      <c r="H8" s="1" t="s">
        <v>206</v>
      </c>
      <c r="I8" s="1" t="s">
        <v>232</v>
      </c>
      <c r="J8" s="1" t="s">
        <v>208</v>
      </c>
      <c r="K8" s="1" t="s">
        <v>232</v>
      </c>
      <c r="L8" s="1" t="s">
        <v>232</v>
      </c>
      <c r="M8" s="1" t="s">
        <v>209</v>
      </c>
      <c r="N8" s="1" t="s">
        <v>209</v>
      </c>
      <c r="O8" s="1" t="s">
        <v>210</v>
      </c>
      <c r="P8" s="1" t="s">
        <v>211</v>
      </c>
      <c r="Q8" s="1" t="s">
        <v>233</v>
      </c>
      <c r="R8" s="1" t="s">
        <v>73</v>
      </c>
      <c r="S8" s="1" t="s">
        <v>213</v>
      </c>
      <c r="T8" s="1" t="s">
        <v>214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2021-12-14T07:08:41Z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CD6FDB73277942D39026905A2D0C3E38</vt:lpwstr>
  </property>
</Properties>
</file>